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1"/>
  </bookViews>
  <sheets>
    <sheet name="Оглавление" sheetId="1" r:id="rId1"/>
    <sheet name="10" sheetId="2" r:id="rId2"/>
    <sheet name="11-12" sheetId="3" r:id="rId3"/>
    <sheet name="49" sheetId="4" r:id="rId4"/>
  </sheets>
  <definedNames>
    <definedName name="_xlnm._FilterDatabase" localSheetId="0" hidden="1">'Оглавление'!$A$1:$M$71</definedName>
    <definedName name="_xlnm.Print_Area" localSheetId="3">'49'!$A$1:$I$229</definedName>
    <definedName name="Отчёты_по_авансам" localSheetId="1">'10'!#REF!</definedName>
    <definedName name="Отчёты_по_авансам" localSheetId="2">'11-12'!#REF!</definedName>
    <definedName name="Отчёты_по_авансам" localSheetId="3">'49'!#REF!</definedName>
    <definedName name="Отчёты_по_авансам">#REF!</definedName>
    <definedName name="Отчёты_по_авансам_за_период" localSheetId="1">'10'!#REF!</definedName>
    <definedName name="Отчёты_по_авансам_за_период" localSheetId="2">'11-12'!#REF!</definedName>
    <definedName name="Отчёты_по_авансам_за_период" localSheetId="3">'49'!#REF!</definedName>
    <definedName name="Отчёты_по_авансам_за_период">#REF!</definedName>
    <definedName name="Стоимость_кредитов" localSheetId="1">'10'!#REF!</definedName>
    <definedName name="Стоимость_кредитов" localSheetId="2">'11-12'!#REF!</definedName>
    <definedName name="Стоимость_кредитов" localSheetId="3">'49'!#REF!</definedName>
    <definedName name="Стоимость_кредитов">#REF!</definedName>
  </definedNames>
  <calcPr fullCalcOnLoad="1"/>
</workbook>
</file>

<file path=xl/sharedStrings.xml><?xml version="1.0" encoding="utf-8"?>
<sst xmlns="http://schemas.openxmlformats.org/spreadsheetml/2006/main" count="862" uniqueCount="419">
  <si>
    <t>Найти все документы из списка Запись о приёмке для которых 'Дата'&gt;=Дата начала Периода и 'Дата'&lt;=Дата конца Периода</t>
  </si>
  <si>
    <t>Запись о приёмке</t>
  </si>
  <si>
    <t>Дата приёмки</t>
  </si>
  <si>
    <t>Нормативы</t>
  </si>
  <si>
    <t>Выданные клиентам ветеринарные документа и оплаты за них</t>
  </si>
  <si>
    <t>Выданные клиентам и не оплаченные ветеринарные документы</t>
  </si>
  <si>
    <t>22-23</t>
  </si>
  <si>
    <t>Отказы по заказам на продажу за период</t>
  </si>
  <si>
    <t>За указанный Период</t>
  </si>
  <si>
    <t>1. рассчитать по ежедневным отсечкам Средний баланс с поставщиками</t>
  </si>
  <si>
    <t>2. рассчитать Сумму оприходованного товара</t>
  </si>
  <si>
    <t>"Практический показатель" = Средний баланс с поставщиками / Сумма оприходованного товара * количество дней в периоде</t>
  </si>
  <si>
    <t>Кол-во сотрудников склада</t>
  </si>
  <si>
    <t>Сумма приходов, руб</t>
  </si>
  <si>
    <t>Сумма отгрузок, руб</t>
  </si>
  <si>
    <t>ФОТ склада / (Сумма приходов + Сумма отгрузок) *2</t>
  </si>
  <si>
    <t>План, %</t>
  </si>
  <si>
    <t>Отношение ФОТ склада к товаропотоку</t>
  </si>
  <si>
    <t>Товаропоток на 1 сотрудника</t>
  </si>
  <si>
    <t>(Сумма приходов + Сумма отгрузок) / 2 / кол-во сотр</t>
  </si>
  <si>
    <t>План, руб</t>
  </si>
  <si>
    <t>Товаропоток на 1 руб зарплаты склада</t>
  </si>
  <si>
    <t>11</t>
  </si>
  <si>
    <t>План-факт по приходу товара на склад</t>
  </si>
  <si>
    <t>N заявки поставщику</t>
  </si>
  <si>
    <t>Сумма прихода</t>
  </si>
  <si>
    <t>Обещанная дата прихода</t>
  </si>
  <si>
    <t>Фактическая дата прихода</t>
  </si>
  <si>
    <t>Менеджер ОЗ</t>
  </si>
  <si>
    <t>Аналитика опозданий товара</t>
  </si>
  <si>
    <t>Количество приходов</t>
  </si>
  <si>
    <t>Суммарное опоздание</t>
  </si>
  <si>
    <t>Взвешенное опоздание</t>
  </si>
  <si>
    <t>Параметры Отчёта 12 - Поставщик, Менеджер ОЗ.</t>
  </si>
  <si>
    <t xml:space="preserve"> </t>
  </si>
  <si>
    <t>По всем приходам за период, у которых Опоздание &gt; 0</t>
  </si>
  <si>
    <t>Взвешенное опоздание = Сумма (Опоздание * Сумма) / Общую сумму</t>
  </si>
  <si>
    <t>17-18</t>
  </si>
  <si>
    <t>…………</t>
  </si>
  <si>
    <t>Период от прихода в европейский порт до прихода в СПб</t>
  </si>
  <si>
    <t>Период с момента оплаты депозита до события</t>
  </si>
  <si>
    <t>………………….</t>
  </si>
  <si>
    <t>% использования потенциала клиентов</t>
  </si>
  <si>
    <t>Продажи неликвидов</t>
  </si>
  <si>
    <t>Необходимо</t>
  </si>
  <si>
    <t>Выплата комиссионных за период</t>
  </si>
  <si>
    <t>Найти все документы из списка Заказы на закупку для которых 'Заказ на закупку: Дата отгрузки' &gt;= Дата начала Периода</t>
  </si>
  <si>
    <t>СТП=Сумма 'Заказ на закупку:Сумма, руб' по всем документам</t>
  </si>
  <si>
    <t>и 'Заказ на закупку: Дата отгрузки' &lt;= Дата конца Периода</t>
  </si>
  <si>
    <t>и Поставщик совпадает с выбранным</t>
  </si>
  <si>
    <t>СБП1=Сумма 'Баланс с поставщиком:Сумма, руб' по всем документам</t>
  </si>
  <si>
    <t>СБП2=Сумма 'Баланс с поставщиком:Сумма, руб' по всем документам</t>
  </si>
  <si>
    <t>СБПN=Сумма 'Баланс с поставщиком:Сумма, руб' по всем документам</t>
  </si>
  <si>
    <t>Найти все документы из списка 'Балансы с поставщиками', для которых 'Баланс с поставщиком: Дата' = Дата начала Периода + n итерации,</t>
  </si>
  <si>
    <t>ТП</t>
  </si>
  <si>
    <t>ПД</t>
  </si>
  <si>
    <t>СОД</t>
  </si>
  <si>
    <t>СОБ</t>
  </si>
  <si>
    <t>КДДП</t>
  </si>
  <si>
    <t>КДБП</t>
  </si>
  <si>
    <t>ОЗПС</t>
  </si>
  <si>
    <t>ОЗ</t>
  </si>
  <si>
    <t>Платёжка</t>
  </si>
  <si>
    <t>N платёжки</t>
  </si>
  <si>
    <t>Компания</t>
  </si>
  <si>
    <t>Правила и формулы расчета.</t>
  </si>
  <si>
    <t>Шаги</t>
  </si>
  <si>
    <t>Шаг 1</t>
  </si>
  <si>
    <t xml:space="preserve">Выбрать Период из списка : День, Неделя, Месяц, Год </t>
  </si>
  <si>
    <t>Шаг 2</t>
  </si>
  <si>
    <t>Ввести количество анализируемых периодов - КАП</t>
  </si>
  <si>
    <t>Шаг 3</t>
  </si>
  <si>
    <t>Номер Периода = Текущий номер периода</t>
  </si>
  <si>
    <t>Шаг 4</t>
  </si>
  <si>
    <t>Если Период=Месяц, то N=Количество дней месяца с номером Номер Периода</t>
  </si>
  <si>
    <t>Если Период=Год, то N=Количество дней года с номером Номер Периода</t>
  </si>
  <si>
    <t>Шаг 5</t>
  </si>
  <si>
    <t>n итерации = 0</t>
  </si>
  <si>
    <t>Шаг 6</t>
  </si>
  <si>
    <t>Дата начала Периода = первое число периода с номером Номер Периода</t>
  </si>
  <si>
    <t>Шаг 7</t>
  </si>
  <si>
    <t>n итерации = n итерации + 1</t>
  </si>
  <si>
    <t>Шаг 8</t>
  </si>
  <si>
    <t>Шаг N+8</t>
  </si>
  <si>
    <t>Шаг N+9</t>
  </si>
  <si>
    <t>Кредитные условия от поставщиков. "Расчет"</t>
  </si>
  <si>
    <t>Ввести параметр Поставщик. По умолчанию Поставщик - это все Поставщики</t>
  </si>
  <si>
    <t>СБП=(СБП1+СБП2+……+СБПN)/N</t>
  </si>
  <si>
    <t>Дата конца Периода = последнее число периода с номером Номер Периода</t>
  </si>
  <si>
    <t>Шаг 9</t>
  </si>
  <si>
    <t>Шаг 10</t>
  </si>
  <si>
    <t>Шаг 11</t>
  </si>
  <si>
    <t>Шаг 12</t>
  </si>
  <si>
    <t>Шаг 13</t>
  </si>
  <si>
    <t>13б</t>
  </si>
  <si>
    <t>Учёт результатов приёмки</t>
  </si>
  <si>
    <t>13в</t>
  </si>
  <si>
    <t>Учёт результатов приёмки, аналитика</t>
  </si>
  <si>
    <t>58а</t>
  </si>
  <si>
    <t>Заказ на закупку</t>
  </si>
  <si>
    <t>Карточка поставщика</t>
  </si>
  <si>
    <t>Событие депозита</t>
  </si>
  <si>
    <t>Срок оплаты депозита</t>
  </si>
  <si>
    <t>Событие баланса</t>
  </si>
  <si>
    <t>Срок оплаты баланса</t>
  </si>
  <si>
    <t>% депозита</t>
  </si>
  <si>
    <t>Deposit</t>
  </si>
  <si>
    <t>Balance</t>
  </si>
  <si>
    <t>Austin</t>
  </si>
  <si>
    <t>IRE</t>
  </si>
  <si>
    <t>отгрузка</t>
  </si>
  <si>
    <t>ETA</t>
  </si>
  <si>
    <t>before loading</t>
  </si>
  <si>
    <t>at arrival</t>
  </si>
  <si>
    <t>B Ltd</t>
  </si>
  <si>
    <t>CHA</t>
  </si>
  <si>
    <t>CAD</t>
  </si>
  <si>
    <t>Boyd</t>
  </si>
  <si>
    <t>USA</t>
  </si>
  <si>
    <t>prior to shipment</t>
  </si>
  <si>
    <t>5 days prior ETA</t>
  </si>
  <si>
    <t>Brende</t>
  </si>
  <si>
    <t>BRA</t>
  </si>
  <si>
    <t>Оборачиваемость резервов на складе</t>
  </si>
  <si>
    <t>Сумма зарезервированного в пути товара</t>
  </si>
  <si>
    <t>Зарезервированный в пути товар</t>
  </si>
  <si>
    <t>Отказы по заказам на продажу</t>
  </si>
  <si>
    <t>План-факт по развитию клиентской базы</t>
  </si>
  <si>
    <t>Шаг N+N+24</t>
  </si>
  <si>
    <t>Шаг N+N+25</t>
  </si>
  <si>
    <t>Шаг N+N+26</t>
  </si>
  <si>
    <t>Шаг N+N+27</t>
  </si>
  <si>
    <t>Стоимость кредитов</t>
  </si>
  <si>
    <t>% использования потенциала клиентов за период</t>
  </si>
  <si>
    <t>Шаг N+N+28</t>
  </si>
  <si>
    <t>Шаг N+N+29</t>
  </si>
  <si>
    <t>Шаг N+N+30</t>
  </si>
  <si>
    <t>Шаг N+N+31</t>
  </si>
  <si>
    <t>СТП - переменные для временного хранения суммы товара в пути</t>
  </si>
  <si>
    <t xml:space="preserve">Согласование после отгрузки, дней </t>
  </si>
  <si>
    <t xml:space="preserve">Получение после согласования, дней </t>
  </si>
  <si>
    <t>'Заказ на закупку: Дата учёта'&gt;=Дата начала Периода и Поставщик совпадают с выбранными</t>
  </si>
  <si>
    <t>ТП = ТП + ОЗПС * (ПД * КДДП + (1-ПД) * КДБП)</t>
  </si>
  <si>
    <t>Количество первичных документов на 1 руб зарплаты сотрудников бухгалтерии</t>
  </si>
  <si>
    <t>'Заказ на закупку: Дата учёта'&gt;=Дата начала Периода и Поставщик совпадают с выбранными,</t>
  </si>
  <si>
    <t>Отчёты по кассам</t>
  </si>
  <si>
    <t>Отчёты по авансам за период</t>
  </si>
  <si>
    <t>Дата</t>
  </si>
  <si>
    <t>Отчёты по кассам за период</t>
  </si>
  <si>
    <t>Отчёты по авансам</t>
  </si>
  <si>
    <t>Период</t>
  </si>
  <si>
    <t>Стоимость логистической процедуры, аналитика</t>
  </si>
  <si>
    <t>Список страховок</t>
  </si>
  <si>
    <t>Регистрация и списание ветеринарных остатков</t>
  </si>
  <si>
    <t xml:space="preserve">Соответствие ветеринарных и реальных товарных остатков </t>
  </si>
  <si>
    <t>Дата прихода на склад</t>
  </si>
  <si>
    <t>Несоответствие предоставленных клиенту условий оплаты данным из Карточки  за период</t>
  </si>
  <si>
    <t>Расчёт экономики по партиям</t>
  </si>
  <si>
    <t>Анализ простоев контейнеров, аналитика</t>
  </si>
  <si>
    <t>Оборачиваемость в логистике</t>
  </si>
  <si>
    <t>Кредитные условия от поставщиков</t>
  </si>
  <si>
    <t>Учёт выставленных претензий и полученных компенсаций</t>
  </si>
  <si>
    <t>ОЗ = Сумма по полю 'Заказ на закупку:Сумма, руб' по всем выбранным документам</t>
  </si>
  <si>
    <t>"Теоретический показатель" = ТП / ОЗ</t>
  </si>
  <si>
    <t>Шаг N+N+32</t>
  </si>
  <si>
    <t>ПД = 'Данные по поставщикам-странам:% депозита' в зависимости от Поставщика и Страны</t>
  </si>
  <si>
    <t>ОЗПС = Сумма по полю 'Заказ на закупку:Сумма, руб' по всем выбранным документам</t>
  </si>
  <si>
    <t>ТП = 0</t>
  </si>
  <si>
    <t>1а</t>
  </si>
  <si>
    <t>Кредиты подробно</t>
  </si>
  <si>
    <t>11-12</t>
  </si>
  <si>
    <t>14-15</t>
  </si>
  <si>
    <t>35-36</t>
  </si>
  <si>
    <t>АВ, МБ</t>
  </si>
  <si>
    <t>АВ</t>
  </si>
  <si>
    <t>АВ, МА, ВВ</t>
  </si>
  <si>
    <t>МА</t>
  </si>
  <si>
    <t>Сроки логистической процедуры, аналитика</t>
  </si>
  <si>
    <t>Стоимость логистической процедуры</t>
  </si>
  <si>
    <t>Шаг N+11</t>
  </si>
  <si>
    <t>Шаг N+N+11</t>
  </si>
  <si>
    <t>Шаг N+N+12</t>
  </si>
  <si>
    <t>Шаг N+N+13</t>
  </si>
  <si>
    <t>Шаг N+N+14</t>
  </si>
  <si>
    <t>Пользователи</t>
  </si>
  <si>
    <t>Список разрешений</t>
  </si>
  <si>
    <t>Сроки и стоимость получения РДВ</t>
  </si>
  <si>
    <t>Список вызовов сюрвейеров</t>
  </si>
  <si>
    <t>Переход щелчком на список поставщиков</t>
  </si>
  <si>
    <t>Сроки и стоимость вызовов сюрвейеров</t>
  </si>
  <si>
    <t>64а</t>
  </si>
  <si>
    <t>Анализ простоев контейнеров подробно</t>
  </si>
  <si>
    <t>"Сумма приходов,т" = Сумма 'Запись о приёмке:Вес, кг' по всем документам / 1000</t>
  </si>
  <si>
    <t>Исходные данные</t>
  </si>
  <si>
    <t>Номер Периода = Номер периода - 1</t>
  </si>
  <si>
    <t>Шаг N+N+17</t>
  </si>
  <si>
    <t>Замечания.</t>
  </si>
  <si>
    <t>Сроки логистической процедуры</t>
  </si>
  <si>
    <t>Если Период=День, то N=1</t>
  </si>
  <si>
    <t>Если Период=Неделя, то N=7</t>
  </si>
  <si>
    <t>Норматив теоретического показателя кредитных условий</t>
  </si>
  <si>
    <t>Норматив практического показателя кредитных условий</t>
  </si>
  <si>
    <t>Страны</t>
  </si>
  <si>
    <t>Среднее время от отгрузки до прихода в порт СПб</t>
  </si>
  <si>
    <t>Среднее время от отгрузки до прихода на склад компании</t>
  </si>
  <si>
    <t>-</t>
  </si>
  <si>
    <t>SPA</t>
  </si>
  <si>
    <t>10 days after ETA</t>
  </si>
  <si>
    <t>Mavr</t>
  </si>
  <si>
    <t>Mazallon</t>
  </si>
  <si>
    <t>2 days after contract date</t>
  </si>
  <si>
    <t>10 days prior ETA</t>
  </si>
  <si>
    <t>30 days after shipment</t>
  </si>
  <si>
    <t>Mirasco</t>
  </si>
  <si>
    <t>URY</t>
  </si>
  <si>
    <t>MTDT</t>
  </si>
  <si>
    <t>before shipment</t>
  </si>
  <si>
    <t>NiNo</t>
  </si>
  <si>
    <t>Power</t>
  </si>
  <si>
    <t>Preben</t>
  </si>
  <si>
    <t>NET</t>
  </si>
  <si>
    <t>NOR</t>
  </si>
  <si>
    <t>SWE</t>
  </si>
  <si>
    <t>PTI</t>
  </si>
  <si>
    <t>QKM</t>
  </si>
  <si>
    <t>Reisah</t>
  </si>
  <si>
    <t>POL</t>
  </si>
  <si>
    <t>Russell</t>
  </si>
  <si>
    <t>7 days after ETA</t>
  </si>
  <si>
    <t>Sitt</t>
  </si>
  <si>
    <t>VLF</t>
  </si>
  <si>
    <t>after receipt of proforma</t>
  </si>
  <si>
    <t>against copy of docs at least 7 days prior ETA</t>
  </si>
  <si>
    <t>Yde</t>
  </si>
  <si>
    <t>at contract date</t>
  </si>
  <si>
    <t>3 days prior ETA</t>
  </si>
  <si>
    <t>Данные по странам</t>
  </si>
  <si>
    <t>Порт</t>
  </si>
  <si>
    <t>Нормативы доставки в СПб</t>
  </si>
  <si>
    <t>ANTN</t>
  </si>
  <si>
    <t>BRHV</t>
  </si>
  <si>
    <t>direct</t>
  </si>
  <si>
    <t>HAMG</t>
  </si>
  <si>
    <t>RTDM</t>
  </si>
  <si>
    <t>AARMS</t>
  </si>
  <si>
    <t>HELSINKI</t>
  </si>
  <si>
    <t xml:space="preserve">Средние сроки отгрузки в СПб </t>
  </si>
  <si>
    <t>Практический показатель</t>
  </si>
  <si>
    <t>……………</t>
  </si>
  <si>
    <t>13а</t>
  </si>
  <si>
    <t>Расчёт задолженности складам</t>
  </si>
  <si>
    <t>Норматив (ЕТА - ЕТА TSP)</t>
  </si>
  <si>
    <t>Период с момента окончательного расчёта до события</t>
  </si>
  <si>
    <t>'Данные по поставщикам-странам:Период с момента окончательного расчёта до события' в зависимости от поставщика +</t>
  </si>
  <si>
    <t>'Данные по поставщикам:Период с момента окончательного расчёта до события' в зависимости от поставщика +</t>
  </si>
  <si>
    <t>План-факт по отгрузке</t>
  </si>
  <si>
    <t>Шаг N+N+18</t>
  </si>
  <si>
    <t>Шаг N+N+19</t>
  </si>
  <si>
    <t>Шаг N+N+20</t>
  </si>
  <si>
    <t>Шаг N+N+21</t>
  </si>
  <si>
    <t>Шаг N+N+22</t>
  </si>
  <si>
    <t>Шаг N+N+23</t>
  </si>
  <si>
    <t>prepayment</t>
  </si>
  <si>
    <t>7 days prior ETA</t>
  </si>
  <si>
    <t>Briskin</t>
  </si>
  <si>
    <t>CAN</t>
  </si>
  <si>
    <t>6 days prior ETA</t>
  </si>
  <si>
    <t>Castro</t>
  </si>
  <si>
    <t>DEN</t>
  </si>
  <si>
    <t>б/депозита</t>
  </si>
  <si>
    <t>prior ETA</t>
  </si>
  <si>
    <t>Cohen</t>
  </si>
  <si>
    <t>документы</t>
  </si>
  <si>
    <t>in advance</t>
  </si>
  <si>
    <t>at reception of the copies of doc's</t>
  </si>
  <si>
    <t>PAR</t>
  </si>
  <si>
    <t>Coloss</t>
  </si>
  <si>
    <t>at order - in advance</t>
  </si>
  <si>
    <t>Corzo</t>
  </si>
  <si>
    <t>prepayment against contract</t>
  </si>
  <si>
    <t>against copy of docs</t>
  </si>
  <si>
    <t>Dawn</t>
  </si>
  <si>
    <t xml:space="preserve">prepayment </t>
  </si>
  <si>
    <t>before dispatch doc's</t>
  </si>
  <si>
    <t>Duke</t>
  </si>
  <si>
    <t>upon receipt of docs (fax/email)</t>
  </si>
  <si>
    <t>EPCL</t>
  </si>
  <si>
    <t>AUR</t>
  </si>
  <si>
    <t>Flor</t>
  </si>
  <si>
    <t>ETA TSP</t>
  </si>
  <si>
    <t>in EU port</t>
  </si>
  <si>
    <t>Hines</t>
  </si>
  <si>
    <t>deposit</t>
  </si>
  <si>
    <t>HKF</t>
  </si>
  <si>
    <t>б/баланса</t>
  </si>
  <si>
    <t>FIN</t>
  </si>
  <si>
    <t>Jannick</t>
  </si>
  <si>
    <t>FRA</t>
  </si>
  <si>
    <t>prepayment before loading</t>
  </si>
  <si>
    <t>'Нормативы: Норматив периода перевода денег поставщику' + 'Данные по поставщикам-странам:Среднее время от отгрузки до прихода на склад компании' в зависимости от Страны</t>
  </si>
  <si>
    <t xml:space="preserve">ЕСЛИ СОБ = "документы", то КДБП = ('Данные по поставщикам-странам:Среднее время от отгрузки до прихода на склад компании' в зависимости от Страны - </t>
  </si>
  <si>
    <t>Примечание</t>
  </si>
  <si>
    <t>Грузопоток на 1 руб зарплаты отдела логистики. "Расчет"</t>
  </si>
  <si>
    <t>Среднее время от отгрузки до прихода оригиналов документов от поставщика</t>
  </si>
  <si>
    <t>Событие оплаты депозита</t>
  </si>
  <si>
    <t>Событие оплаты баланса</t>
  </si>
  <si>
    <t>Для каждого документа Карточка поставщика выполнить расчёт по Шагам с N+N+13 по N+N+25</t>
  </si>
  <si>
    <t>'Нормативы: Норматив периода перевода денег поставщику'</t>
  </si>
  <si>
    <t>Заказ на закупку:Поставщик' = 'Карточка поставщика:Поставщик', 'Заказ на закупку:Страна' = 'Карточка поставщика:Страна'</t>
  </si>
  <si>
    <t>Промежуточные результаты</t>
  </si>
  <si>
    <t>…</t>
  </si>
  <si>
    <t>Произведённая и не оплаченная доставка клиентам</t>
  </si>
  <si>
    <t>Оплата доставки клиентами</t>
  </si>
  <si>
    <t>Произведённая и не оплаченная страховка клиентам</t>
  </si>
  <si>
    <t>Дата отгрузки</t>
  </si>
  <si>
    <t>Оплата страховки клиентами</t>
  </si>
  <si>
    <t>Продажи неликвидов по менеджерам за период</t>
  </si>
  <si>
    <t>Средняя сумма заказа</t>
  </si>
  <si>
    <t>Получение ветеринарных документов, аналитика</t>
  </si>
  <si>
    <t>Список вызовов сюрвейеров, опоздания, переплаты</t>
  </si>
  <si>
    <t>50</t>
  </si>
  <si>
    <t>Факт/план ПП, %</t>
  </si>
  <si>
    <t>План ПП</t>
  </si>
  <si>
    <t>"План ТП" = 'Нормативы:Норматив теоретического показателя кредитных условий'</t>
  </si>
  <si>
    <t>"Факт/план ТП, %" = "Теоретический показатель" / "План" * 100%</t>
  </si>
  <si>
    <t>"План ПП" = 'Нормативы:Норматив практического показателя кредитных условий'</t>
  </si>
  <si>
    <t>"Факт/план ПП, %" = "Практический показатель" / "План" * 100%</t>
  </si>
  <si>
    <t>СОД = 'Данные по поставщикам-странам:Событие оплаты депозита'</t>
  </si>
  <si>
    <t>СОБ = 'Данные по поставщикам-странам:Событие оплаты баланса'</t>
  </si>
  <si>
    <t>Среднее время от отгрузки до прихода в СПб</t>
  </si>
  <si>
    <t xml:space="preserve">'Нормативы: Норматив периода перевода денег поставщику' + 'Нормативы:Норматив периода таможенной очистки' </t>
  </si>
  <si>
    <t>ЕСЛИ СОБ = "б/баланса", то КДБП = 0</t>
  </si>
  <si>
    <t>СБП - переменные для временного хранения балансов с поставщиками</t>
  </si>
  <si>
    <t>ТП - переменная для временного хранения теоретического показателя</t>
  </si>
  <si>
    <t>ПД - переменная для временного хранения практического показателя</t>
  </si>
  <si>
    <t>СОД - переменная для временного хранения события оплаты депозита</t>
  </si>
  <si>
    <t>СОБ - переменная для временного хранения события оплаты баланса</t>
  </si>
  <si>
    <t>КДБП - переменная для временного хранения количества дней от оплаты баланса до прихода на склад</t>
  </si>
  <si>
    <t>ЕСЛИ СОД = "б/депозита", то КДДП = 0</t>
  </si>
  <si>
    <t>Дата конца периода = Дата начала периода + N - 1</t>
  </si>
  <si>
    <t>Найти все документы из списка Заказы на закупку для которых 'Заказ на закупку: Дата учёта'&lt;=Дата конца Периода и</t>
  </si>
  <si>
    <t>Учёт выставленных претензий и полученных компенсаций, аналитика</t>
  </si>
  <si>
    <t xml:space="preserve">Повторить шаги с 5-го по 12 КАП раз </t>
  </si>
  <si>
    <t>АВ, ВВ</t>
  </si>
  <si>
    <t>ВВ</t>
  </si>
  <si>
    <t>МА, ВВ</t>
  </si>
  <si>
    <t>АВ, МА</t>
  </si>
  <si>
    <t>АВ, МА, ТВ</t>
  </si>
  <si>
    <t>МБ, ВВ</t>
  </si>
  <si>
    <t>АВ, МЮ</t>
  </si>
  <si>
    <t>МЮ, МБ</t>
  </si>
  <si>
    <t>Шаг N+N+15</t>
  </si>
  <si>
    <t>Шаг N+N+16</t>
  </si>
  <si>
    <t>Список квот</t>
  </si>
  <si>
    <t>Список лицензий</t>
  </si>
  <si>
    <t>Сроки и стоимость получения лицензий</t>
  </si>
  <si>
    <t>Оборачиваемость дебиторской задолженности и авансов покупателей</t>
  </si>
  <si>
    <t>Наименование</t>
  </si>
  <si>
    <t>План-факт по отгрузке на складах за период</t>
  </si>
  <si>
    <t>Переход состояний клиентов за период</t>
  </si>
  <si>
    <t>Средний объём продаж на клиента</t>
  </si>
  <si>
    <t>Средний объём продаж на менеджера</t>
  </si>
  <si>
    <t>Получение ветеринарных документов за период</t>
  </si>
  <si>
    <t>N заказа</t>
  </si>
  <si>
    <t>Данные по странам:Среднее время от отгрузки до прихода оригиналов документов от поставщика' в зависимости от Страны) +</t>
  </si>
  <si>
    <t xml:space="preserve">ЕСЛИ СОБ = "ЕТА", то КДБП =  'Нормативы:Норматив периода таможенной очистки' + </t>
  </si>
  <si>
    <t>ЕСЛИ СОБ = "ЕТА TSP", то КДБП = 'Норматив (ЕТА - ЕТА TSP)' + 'Норматив периода таможенной очистки'-</t>
  </si>
  <si>
    <t>ЕСЛИ СОБ = "отгрузка", то КДБП = 'Данные по поставщикам-странам:Среднее время от отгрузки до прихода на склад компании' в зависимости от Страны -</t>
  </si>
  <si>
    <t>Данные по поставщикам-странам:Событие оплаты депозита'</t>
  </si>
  <si>
    <t>Данные по европейским портам:Нормативы доставки в СПб'</t>
  </si>
  <si>
    <t>Сумма, руб</t>
  </si>
  <si>
    <t>"Период" = Номер Периода</t>
  </si>
  <si>
    <t>План-факт по приёмке на складах за период</t>
  </si>
  <si>
    <t>КДДП - переменная для временного хранения количества дней от оплаты депозита до прихода на склад</t>
  </si>
  <si>
    <t>Средние условия оплаты</t>
  </si>
  <si>
    <t>ок</t>
  </si>
  <si>
    <t>отменён</t>
  </si>
  <si>
    <t>Типы ошибок отгрузки?</t>
  </si>
  <si>
    <t>Задержки предоставления оригиналов документов</t>
  </si>
  <si>
    <t>Задержки предоставления оригиналов документов за период</t>
  </si>
  <si>
    <t>Оборачиваемость товарного запаса</t>
  </si>
  <si>
    <t>Поставщик</t>
  </si>
  <si>
    <t>Страна</t>
  </si>
  <si>
    <t>Оборачиваемость товарного запаса за период</t>
  </si>
  <si>
    <t>Martin</t>
  </si>
  <si>
    <t>ARG</t>
  </si>
  <si>
    <t>Грузопоток на 1 руб зарплаты отдела логистики</t>
  </si>
  <si>
    <t>Сумма приходов</t>
  </si>
  <si>
    <t>План-факт по приёмке</t>
  </si>
  <si>
    <t>ЕСЛИ СОД = "отгрузка", то КДДП = 'Данные по поставщикам-странам:Период с момента оплаты депозита до события' в зависимости от поставщика +</t>
  </si>
  <si>
    <t>ЕСЛИ СОД = "ETA", то КДДП = 'Данные по поставщикам-странам:Период с момента оплаты депозита до события' в зависимости от поставщика +</t>
  </si>
  <si>
    <t>ОЗПС - переменная для временного хранения объёма закупок по паре "поставщик-страна"</t>
  </si>
  <si>
    <t>ОЗ - переменная для временного хранения общего объёма закупок</t>
  </si>
  <si>
    <t>Шаги 11 по N+7</t>
  </si>
  <si>
    <t>Шаг N+N+33</t>
  </si>
  <si>
    <t xml:space="preserve">Повторить шаги с 6-го по N+N+32 КАП раз </t>
  </si>
  <si>
    <t>Для каждого значения поля 'Карточка поставщика:Страна' выполнить расчёт по Шагам с N+N+14 по N+N+25</t>
  </si>
  <si>
    <t>N заказа на закупку</t>
  </si>
  <si>
    <t>Норматив периода перевода денег поставщику</t>
  </si>
  <si>
    <t>Норматив периода таможенной очистки</t>
  </si>
  <si>
    <t>Опоздание</t>
  </si>
  <si>
    <t>ФОТ Отдела логистики</t>
  </si>
  <si>
    <t>Отношение суммы ФОТ ОЛ к грузопотоку</t>
  </si>
  <si>
    <t>Количество сотрудников ОЛ</t>
  </si>
  <si>
    <t>Грузопоток на 1 сотрудника</t>
  </si>
  <si>
    <t>Факт/план по ЗП, %</t>
  </si>
  <si>
    <t>Факт/план по кол-ву, %</t>
  </si>
  <si>
    <t>"Сумма ЗП ОЛ, $" = 'Нормативы:ФОТ Отдела логистики'</t>
  </si>
  <si>
    <t>"Кол-во сотрудников ОЛ" = 'Нормативы:Кол-во сотрудников ОЛ'</t>
  </si>
  <si>
    <t>"Отношение ЗП к грузопотоку" = 'Нормативы:ФОТ Отдела логистики' / "Сумма приходов,т"</t>
  </si>
  <si>
    <t xml:space="preserve">"Грузопоток на 1 сотрудника" = "Сумма приходов,т" / 'Нормативы:Количество сотрудников ОЛ' </t>
  </si>
  <si>
    <t>"Факт/план по ЗП, %" = "Отношение ЗП к грузопотоку" / "План, $/тонна" * 100%</t>
  </si>
  <si>
    <t>"План, $/тонна" = 'Норматив:Отношение суммы ФОТ ОЛ к грузопотоку'</t>
  </si>
  <si>
    <t>"План, т" = 'Норматив:Грузопоток на 1 сотрудника'</t>
  </si>
  <si>
    <t>"Факт/план по кол-ву, %" = "Грузопоток на 1 сотрудника" / "План, т" * 100%</t>
  </si>
  <si>
    <t>Претензии, отклонения по срокам и суммам</t>
  </si>
  <si>
    <t>50а</t>
  </si>
  <si>
    <t>Вес, кг</t>
  </si>
  <si>
    <t>Выплата комиссионных, аналитика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</si>
</sst>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h:mm;@"/>
    <numFmt numFmtId="177" formatCode="dd/mm/yy;@"/>
    <numFmt numFmtId="178" formatCode="[$-FC19]dd\ mmmm\ yyyy\ &quot;г.&quot;"/>
    <numFmt numFmtId="179" formatCode="h:mm:ss;@"/>
    <numFmt numFmtId="180" formatCode="0.0000"/>
    <numFmt numFmtId="181" formatCode="[$$-409]#,##0.00"/>
    <numFmt numFmtId="182" formatCode="[$€-2]\ #,##0.00"/>
    <numFmt numFmtId="183" formatCode="#,##0.0000"/>
    <numFmt numFmtId="184" formatCode="_-[$€-2]\ * #,##0.00_-;\-[$€-2]\ * #,##0.00_-;_-[$€-2]\ * &quot;-&quot;??_-;_-@_-"/>
    <numFmt numFmtId="185" formatCode="_-[$€-1809]* #,##0.00_-;\-[$€-1809]* #,##0.00_-;_-[$€-1809]* &quot;-&quot;??_-;_-@_-"/>
    <numFmt numFmtId="186" formatCode="_-* #,##0.00\ [$€-407]_-;\-* #,##0.00\ [$€-407]_-;_-* &quot;-&quot;??\ [$€-407]_-;_-@_-"/>
    <numFmt numFmtId="187" formatCode="[$$-C09]#,##0"/>
    <numFmt numFmtId="188" formatCode="[$$-409]#,##0"/>
    <numFmt numFmtId="189" formatCode="#,##0.00&quot;р.&quot;"/>
    <numFmt numFmtId="190" formatCode="#,##0&quot;р.&quot;"/>
    <numFmt numFmtId="191" formatCode="d\ mmm"/>
    <numFmt numFmtId="192" formatCode="#,##0.00_р_."/>
    <numFmt numFmtId="193" formatCode="_-[$$-409]* #,##0.00_ ;_-[$$-409]* \-#,##0.00\ ;_-[$$-409]* &quot;-&quot;??_ ;_-@_ "/>
    <numFmt numFmtId="194" formatCode="d/m/yy;@"/>
    <numFmt numFmtId="195" formatCode="0.0"/>
    <numFmt numFmtId="196" formatCode="0.0%"/>
    <numFmt numFmtId="197" formatCode="d\ mmm\ yy"/>
    <numFmt numFmtId="198" formatCode="#,##0.00_р_.;[Red]#,##0.00_р_."/>
  </numFmts>
  <fonts count="20">
    <font>
      <sz val="10"/>
      <name val="Arial Cyr"/>
      <family val="0"/>
    </font>
    <font>
      <sz val="8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63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u val="single"/>
      <sz val="10"/>
      <name val="Times New Roman"/>
      <family val="1"/>
    </font>
    <font>
      <sz val="10"/>
      <color indexed="17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11" fillId="0" borderId="0" xfId="0" applyFont="1" applyAlignment="1">
      <alignment horizontal="left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 wrapText="1"/>
    </xf>
    <xf numFmtId="0" fontId="8" fillId="0" borderId="1" xfId="18" applyFont="1" applyFill="1" applyBorder="1" applyAlignment="1">
      <alignment horizontal="center" vertical="center" wrapText="1"/>
      <protection/>
    </xf>
    <xf numFmtId="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9" fillId="0" borderId="1" xfId="18" applyFont="1" applyFill="1" applyBorder="1" applyAlignment="1">
      <alignment horizontal="center" vertical="center"/>
      <protection/>
    </xf>
    <xf numFmtId="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9" fontId="9" fillId="0" borderId="1" xfId="18" applyNumberFormat="1" applyFont="1" applyFill="1" applyBorder="1" applyAlignment="1">
      <alignment horizontal="center" vertical="center"/>
      <protection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wrapText="1" inden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vertical="top" wrapText="1"/>
    </xf>
    <xf numFmtId="177" fontId="5" fillId="0" borderId="0" xfId="0" applyNumberFormat="1" applyFont="1" applyAlignment="1">
      <alignment vertical="top"/>
    </xf>
    <xf numFmtId="0" fontId="5" fillId="0" borderId="0" xfId="0" applyFont="1" applyBorder="1" applyAlignment="1">
      <alignment/>
    </xf>
    <xf numFmtId="0" fontId="13" fillId="0" borderId="0" xfId="0" applyFont="1" applyAlignment="1">
      <alignment horizontal="left" vertical="top"/>
    </xf>
    <xf numFmtId="0" fontId="6" fillId="0" borderId="0" xfId="0" applyFont="1" applyAlignment="1">
      <alignment wrapText="1"/>
    </xf>
    <xf numFmtId="49" fontId="9" fillId="0" borderId="0" xfId="18" applyNumberFormat="1" applyFont="1" applyFill="1" applyBorder="1" applyAlignment="1">
      <alignment horizontal="center" vertical="center"/>
      <protection/>
    </xf>
    <xf numFmtId="0" fontId="5" fillId="0" borderId="0" xfId="0" applyFont="1" applyAlignment="1">
      <alignment horizontal="right" vertical="top"/>
    </xf>
    <xf numFmtId="0" fontId="5" fillId="2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0" fontId="16" fillId="0" borderId="0" xfId="0" applyFont="1" applyAlignment="1">
      <alignment horizontal="left" vertical="top"/>
    </xf>
    <xf numFmtId="0" fontId="5" fillId="0" borderId="0" xfId="0" applyFont="1" applyFill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Alignment="1" quotePrefix="1">
      <alignment horizontal="left" vertical="top"/>
    </xf>
    <xf numFmtId="176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right" vertical="top"/>
    </xf>
    <xf numFmtId="176" fontId="5" fillId="0" borderId="0" xfId="0" applyNumberFormat="1" applyFont="1" applyAlignment="1">
      <alignment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 horizontal="left" vertical="top"/>
    </xf>
    <xf numFmtId="0" fontId="6" fillId="0" borderId="0" xfId="0" applyFont="1" applyAlignment="1" quotePrefix="1">
      <alignment/>
    </xf>
    <xf numFmtId="0" fontId="14" fillId="0" borderId="0" xfId="0" applyFont="1" applyFill="1" applyAlignment="1">
      <alignment horizontal="left" vertical="top" wrapText="1"/>
    </xf>
    <xf numFmtId="0" fontId="14" fillId="0" borderId="0" xfId="0" applyFont="1" applyAlignment="1">
      <alignment horizontal="left" vertical="top"/>
    </xf>
    <xf numFmtId="0" fontId="6" fillId="0" borderId="0" xfId="0" applyNumberFormat="1" applyFont="1" applyFill="1" applyBorder="1" applyAlignment="1" applyProtection="1">
      <alignment vertical="top"/>
      <protection/>
    </xf>
    <xf numFmtId="0" fontId="6" fillId="0" borderId="0" xfId="18" applyFont="1" applyFill="1" applyBorder="1" applyAlignment="1">
      <alignment vertical="center"/>
      <protection/>
    </xf>
    <xf numFmtId="181" fontId="6" fillId="0" borderId="0" xfId="0" applyNumberFormat="1" applyFont="1" applyFill="1" applyBorder="1" applyAlignment="1">
      <alignment horizontal="center" vertical="center"/>
    </xf>
    <xf numFmtId="9" fontId="6" fillId="0" borderId="0" xfId="20" applyFont="1" applyBorder="1" applyAlignment="1">
      <alignment horizontal="center" vertical="center"/>
    </xf>
    <xf numFmtId="182" fontId="6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5" fillId="0" borderId="0" xfId="0" applyNumberFormat="1" applyFont="1" applyAlignment="1">
      <alignment horizontal="left" vertical="top" wrapText="1"/>
    </xf>
    <xf numFmtId="0" fontId="5" fillId="0" borderId="0" xfId="18" applyFont="1" applyFill="1" applyBorder="1" applyAlignment="1">
      <alignment horizontal="left" vertical="center"/>
      <protection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188" fontId="5" fillId="0" borderId="0" xfId="0" applyNumberFormat="1" applyFont="1" applyAlignment="1">
      <alignment horizontal="left" vertical="top"/>
    </xf>
    <xf numFmtId="181" fontId="5" fillId="0" borderId="0" xfId="0" applyNumberFormat="1" applyFont="1" applyAlignment="1">
      <alignment horizontal="left" vertical="top" wrapText="1"/>
    </xf>
    <xf numFmtId="9" fontId="5" fillId="0" borderId="0" xfId="0" applyNumberFormat="1" applyFont="1" applyAlignment="1">
      <alignment horizontal="left" vertical="top" wrapText="1"/>
    </xf>
    <xf numFmtId="2" fontId="5" fillId="0" borderId="0" xfId="0" applyNumberFormat="1" applyFont="1" applyAlignment="1">
      <alignment horizontal="left" vertical="top" wrapText="1"/>
    </xf>
    <xf numFmtId="188" fontId="5" fillId="0" borderId="0" xfId="0" applyNumberFormat="1" applyFont="1" applyAlignment="1">
      <alignment horizontal="left" vertical="top" wrapText="1"/>
    </xf>
    <xf numFmtId="190" fontId="5" fillId="0" borderId="0" xfId="0" applyNumberFormat="1" applyFont="1" applyAlignment="1">
      <alignment horizontal="left" vertical="top" wrapText="1"/>
    </xf>
    <xf numFmtId="181" fontId="5" fillId="0" borderId="0" xfId="0" applyNumberFormat="1" applyFont="1" applyFill="1" applyBorder="1" applyAlignment="1">
      <alignment horizontal="center" vertical="center"/>
    </xf>
    <xf numFmtId="9" fontId="5" fillId="0" borderId="0" xfId="20" applyFont="1" applyBorder="1" applyAlignment="1">
      <alignment horizontal="center" vertical="center"/>
    </xf>
    <xf numFmtId="184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0" applyFont="1" applyAlignment="1">
      <alignment horizontal="left" wrapText="1"/>
    </xf>
    <xf numFmtId="0" fontId="6" fillId="0" borderId="0" xfId="0" applyFont="1" applyBorder="1" applyAlignment="1">
      <alignment horizontal="left" wrapText="1" indent="1"/>
    </xf>
    <xf numFmtId="0" fontId="6" fillId="0" borderId="0" xfId="0" applyFont="1" applyAlignment="1">
      <alignment vertical="top"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184" fontId="6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18" applyFont="1" applyFill="1" applyBorder="1" applyAlignment="1">
      <alignment vertical="center"/>
      <protection/>
    </xf>
    <xf numFmtId="182" fontId="5" fillId="0" borderId="0" xfId="0" applyNumberFormat="1" applyFont="1" applyBorder="1" applyAlignment="1">
      <alignment horizontal="center" vertical="center"/>
    </xf>
    <xf numFmtId="195" fontId="11" fillId="0" borderId="0" xfId="0" applyNumberFormat="1" applyFont="1" applyAlignment="1">
      <alignment horizontal="left" vertical="top" wrapText="1"/>
    </xf>
    <xf numFmtId="1" fontId="11" fillId="0" borderId="0" xfId="0" applyNumberFormat="1" applyFont="1" applyAlignment="1">
      <alignment horizontal="left" vertical="top" wrapText="1"/>
    </xf>
    <xf numFmtId="0" fontId="0" fillId="0" borderId="0" xfId="0" applyAlignment="1">
      <alignment/>
    </xf>
    <xf numFmtId="20" fontId="5" fillId="0" borderId="0" xfId="0" applyNumberFormat="1" applyFont="1" applyAlignment="1">
      <alignment/>
    </xf>
    <xf numFmtId="20" fontId="5" fillId="0" borderId="0" xfId="0" applyNumberFormat="1" applyFont="1" applyAlignment="1">
      <alignment horizontal="left" vertical="top" wrapText="1"/>
    </xf>
    <xf numFmtId="1" fontId="11" fillId="0" borderId="0" xfId="0" applyNumberFormat="1" applyFont="1" applyAlignment="1">
      <alignment vertical="top" wrapText="1"/>
    </xf>
    <xf numFmtId="2" fontId="11" fillId="0" borderId="0" xfId="0" applyNumberFormat="1" applyFont="1" applyAlignment="1">
      <alignment horizontal="left" vertical="top" wrapText="1"/>
    </xf>
    <xf numFmtId="9" fontId="11" fillId="0" borderId="0" xfId="0" applyNumberFormat="1" applyFont="1" applyAlignment="1">
      <alignment horizontal="left" vertical="top" wrapText="1"/>
    </xf>
    <xf numFmtId="177" fontId="6" fillId="0" borderId="5" xfId="0" applyNumberFormat="1" applyFont="1" applyBorder="1" applyAlignment="1">
      <alignment vertical="top"/>
    </xf>
    <xf numFmtId="177" fontId="6" fillId="0" borderId="6" xfId="0" applyNumberFormat="1" applyFont="1" applyBorder="1" applyAlignment="1">
      <alignment vertical="top"/>
    </xf>
    <xf numFmtId="177" fontId="5" fillId="0" borderId="7" xfId="0" applyNumberFormat="1" applyFont="1" applyBorder="1" applyAlignment="1">
      <alignment vertical="top"/>
    </xf>
    <xf numFmtId="177" fontId="17" fillId="0" borderId="3" xfId="0" applyNumberFormat="1" applyFont="1" applyBorder="1" applyAlignment="1">
      <alignment vertical="top"/>
    </xf>
    <xf numFmtId="9" fontId="5" fillId="0" borderId="0" xfId="20" applyFont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5" fillId="0" borderId="0" xfId="0" applyFont="1" applyAlignment="1">
      <alignment/>
    </xf>
    <xf numFmtId="0" fontId="15" fillId="0" borderId="2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3" fillId="0" borderId="0" xfId="15" applyAlignment="1">
      <alignment horizontal="left" vertical="top"/>
    </xf>
    <xf numFmtId="0" fontId="3" fillId="0" borderId="0" xfId="15" applyAlignment="1">
      <alignment/>
    </xf>
    <xf numFmtId="49" fontId="6" fillId="0" borderId="0" xfId="0" applyNumberFormat="1" applyFont="1" applyAlignment="1">
      <alignment horizontal="left" vertical="top" wrapText="1"/>
    </xf>
    <xf numFmtId="49" fontId="0" fillId="0" borderId="0" xfId="0" applyNumberFormat="1" applyAlignment="1">
      <alignment/>
    </xf>
    <xf numFmtId="0" fontId="3" fillId="0" borderId="0" xfId="15" applyFill="1" applyAlignment="1">
      <alignment horizontal="left" vertical="top"/>
    </xf>
    <xf numFmtId="0" fontId="3" fillId="0" borderId="0" xfId="15" applyFont="1" applyAlignment="1">
      <alignment horizontal="left" vertical="top"/>
    </xf>
    <xf numFmtId="0" fontId="3" fillId="0" borderId="0" xfId="15" applyFont="1" applyAlignment="1">
      <alignment/>
    </xf>
    <xf numFmtId="0" fontId="15" fillId="0" borderId="0" xfId="0" applyFont="1" applyAlignment="1">
      <alignment horizontal="left" vertical="top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16" fontId="5" fillId="0" borderId="0" xfId="0" applyNumberFormat="1" applyFont="1" applyAlignment="1">
      <alignment horizontal="left" vertical="top"/>
    </xf>
    <xf numFmtId="0" fontId="19" fillId="0" borderId="0" xfId="0" applyFont="1" applyAlignment="1">
      <alignment/>
    </xf>
    <xf numFmtId="177" fontId="14" fillId="0" borderId="0" xfId="0" applyNumberFormat="1" applyFont="1" applyAlignment="1">
      <alignment vertical="top" wrapText="1"/>
    </xf>
    <xf numFmtId="0" fontId="14" fillId="0" borderId="0" xfId="0" applyFont="1" applyAlignment="1">
      <alignment vertical="top" wrapText="1"/>
    </xf>
    <xf numFmtId="177" fontId="15" fillId="0" borderId="0" xfId="0" applyNumberFormat="1" applyFont="1" applyAlignment="1">
      <alignment vertical="top"/>
    </xf>
    <xf numFmtId="0" fontId="15" fillId="0" borderId="0" xfId="0" applyFont="1" applyAlignment="1">
      <alignment vertical="top"/>
    </xf>
    <xf numFmtId="0" fontId="3" fillId="0" borderId="0" xfId="15" applyFont="1" applyFill="1" applyAlignment="1">
      <alignment horizontal="left" vertical="top"/>
    </xf>
    <xf numFmtId="0" fontId="5" fillId="0" borderId="0" xfId="0" applyFont="1" applyBorder="1" applyAlignment="1">
      <alignment horizontal="left" vertical="top" wrapText="1" indent="1"/>
    </xf>
    <xf numFmtId="0" fontId="14" fillId="0" borderId="0" xfId="0" applyFont="1" applyFill="1" applyBorder="1" applyAlignment="1">
      <alignment horizontal="left" vertical="top" wrapText="1"/>
    </xf>
    <xf numFmtId="0" fontId="15" fillId="0" borderId="0" xfId="0" applyFont="1" applyAlignment="1" quotePrefix="1">
      <alignment horizontal="left" vertical="top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top"/>
    </xf>
    <xf numFmtId="1" fontId="5" fillId="0" borderId="0" xfId="0" applyNumberFormat="1" applyFont="1" applyAlignment="1">
      <alignment horizontal="left" vertical="top"/>
    </xf>
    <xf numFmtId="1" fontId="6" fillId="0" borderId="0" xfId="0" applyNumberFormat="1" applyFont="1" applyAlignment="1">
      <alignment vertical="top"/>
    </xf>
    <xf numFmtId="1" fontId="6" fillId="0" borderId="0" xfId="0" applyNumberFormat="1" applyFont="1" applyAlignment="1">
      <alignment horizontal="left" vertical="top"/>
    </xf>
    <xf numFmtId="195" fontId="6" fillId="0" borderId="0" xfId="0" applyNumberFormat="1" applyFont="1" applyAlignment="1">
      <alignment horizontal="left" vertical="top"/>
    </xf>
    <xf numFmtId="20" fontId="5" fillId="0" borderId="0" xfId="0" applyNumberFormat="1" applyFont="1" applyAlignment="1">
      <alignment horizontal="left" vertical="top"/>
    </xf>
  </cellXfs>
  <cellStyles count="9">
    <cellStyle name="Normal" xfId="0"/>
    <cellStyle name="Hyperlink" xfId="15"/>
    <cellStyle name="Currency" xfId="16"/>
    <cellStyle name="Currency [0]" xfId="17"/>
    <cellStyle name="Обычный_Поток2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workbookViewId="0" topLeftCell="A7">
      <selection activeCell="B13" sqref="B13"/>
    </sheetView>
  </sheetViews>
  <sheetFormatPr defaultColWidth="9.00390625" defaultRowHeight="12.75"/>
  <cols>
    <col min="1" max="1" width="5.75390625" style="112" customWidth="1"/>
    <col min="6" max="9" width="8.75390625" style="0" customWidth="1"/>
    <col min="10" max="10" width="12.375" style="0" customWidth="1"/>
    <col min="11" max="11" width="8.75390625" style="0" customWidth="1"/>
    <col min="12" max="12" width="13.625" style="0" customWidth="1"/>
    <col min="13" max="13" width="8.75390625" style="91" customWidth="1"/>
  </cols>
  <sheetData>
    <row r="1" spans="10:12" ht="12.75">
      <c r="J1" t="s">
        <v>44</v>
      </c>
      <c r="L1" t="s">
        <v>184</v>
      </c>
    </row>
    <row r="2" spans="1:13" s="4" customFormat="1" ht="12.75">
      <c r="A2" s="111">
        <v>1</v>
      </c>
      <c r="B2" s="109" t="s">
        <v>132</v>
      </c>
      <c r="L2" s="4" t="s">
        <v>173</v>
      </c>
      <c r="M2" s="5" t="s">
        <v>375</v>
      </c>
    </row>
    <row r="3" spans="1:13" s="4" customFormat="1" ht="12.75">
      <c r="A3" s="111" t="s">
        <v>168</v>
      </c>
      <c r="B3" s="109" t="s">
        <v>169</v>
      </c>
      <c r="J3" s="4">
        <v>1</v>
      </c>
      <c r="L3" s="4" t="s">
        <v>173</v>
      </c>
      <c r="M3" s="5"/>
    </row>
    <row r="4" spans="1:12" s="5" customFormat="1" ht="12.75">
      <c r="A4" s="51">
        <v>2</v>
      </c>
      <c r="B4" s="109" t="s">
        <v>146</v>
      </c>
      <c r="J4" s="5">
        <v>1</v>
      </c>
      <c r="L4" s="5" t="s">
        <v>174</v>
      </c>
    </row>
    <row r="5" spans="1:13" s="4" customFormat="1" ht="12.75">
      <c r="A5" s="111">
        <v>3</v>
      </c>
      <c r="B5" s="109" t="s">
        <v>149</v>
      </c>
      <c r="L5" s="5" t="s">
        <v>174</v>
      </c>
      <c r="M5" s="5" t="s">
        <v>375</v>
      </c>
    </row>
    <row r="6" spans="1:13" s="5" customFormat="1" ht="12.75">
      <c r="A6" s="51">
        <v>4</v>
      </c>
      <c r="B6" s="109" t="s">
        <v>148</v>
      </c>
      <c r="L6" s="5" t="s">
        <v>174</v>
      </c>
      <c r="M6" s="5" t="s">
        <v>375</v>
      </c>
    </row>
    <row r="7" spans="1:13" s="4" customFormat="1" ht="12.75">
      <c r="A7" s="111">
        <v>5</v>
      </c>
      <c r="B7" s="109" t="s">
        <v>145</v>
      </c>
      <c r="L7" s="5" t="s">
        <v>174</v>
      </c>
      <c r="M7" s="5" t="s">
        <v>375</v>
      </c>
    </row>
    <row r="8" spans="1:13" s="4" customFormat="1" ht="12.75">
      <c r="A8" s="111">
        <v>6</v>
      </c>
      <c r="B8" s="110" t="s">
        <v>379</v>
      </c>
      <c r="L8" s="4" t="s">
        <v>173</v>
      </c>
      <c r="M8" s="5" t="s">
        <v>375</v>
      </c>
    </row>
    <row r="9" spans="1:13" s="4" customFormat="1" ht="12.75">
      <c r="A9" s="111">
        <v>7</v>
      </c>
      <c r="B9" s="110" t="s">
        <v>378</v>
      </c>
      <c r="L9" s="4" t="s">
        <v>173</v>
      </c>
      <c r="M9" s="5" t="s">
        <v>375</v>
      </c>
    </row>
    <row r="10" spans="1:12" s="5" customFormat="1" ht="12.75">
      <c r="A10" s="51">
        <v>8</v>
      </c>
      <c r="B10" s="109" t="s">
        <v>383</v>
      </c>
      <c r="J10" s="5">
        <v>1</v>
      </c>
      <c r="L10" s="5" t="s">
        <v>175</v>
      </c>
    </row>
    <row r="11" spans="1:13" s="4" customFormat="1" ht="12.75">
      <c r="A11" s="111">
        <v>9</v>
      </c>
      <c r="B11" s="109" t="s">
        <v>380</v>
      </c>
      <c r="L11" s="5" t="s">
        <v>175</v>
      </c>
      <c r="M11" s="5" t="s">
        <v>375</v>
      </c>
    </row>
    <row r="12" spans="1:13" s="4" customFormat="1" ht="12.75">
      <c r="A12" s="111">
        <v>10</v>
      </c>
      <c r="B12" s="110" t="s">
        <v>386</v>
      </c>
      <c r="L12" s="4" t="s">
        <v>176</v>
      </c>
      <c r="M12" s="5" t="s">
        <v>375</v>
      </c>
    </row>
    <row r="13" spans="1:12" s="5" customFormat="1" ht="12.75">
      <c r="A13" s="51" t="s">
        <v>170</v>
      </c>
      <c r="B13" s="114" t="s">
        <v>372</v>
      </c>
      <c r="J13" s="5">
        <v>1</v>
      </c>
      <c r="L13" s="5" t="s">
        <v>343</v>
      </c>
    </row>
    <row r="14" spans="1:13" s="4" customFormat="1" ht="12.75">
      <c r="A14" s="111">
        <v>13</v>
      </c>
      <c r="B14" s="109" t="s">
        <v>388</v>
      </c>
      <c r="L14" s="5" t="s">
        <v>343</v>
      </c>
      <c r="M14" s="5" t="s">
        <v>375</v>
      </c>
    </row>
    <row r="15" spans="1:13" s="44" customFormat="1" ht="12.75">
      <c r="A15" s="49" t="s">
        <v>249</v>
      </c>
      <c r="B15" s="113" t="s">
        <v>250</v>
      </c>
      <c r="J15" s="44">
        <v>1</v>
      </c>
      <c r="L15" s="44" t="s">
        <v>174</v>
      </c>
      <c r="M15" s="5"/>
    </row>
    <row r="16" spans="1:13" s="4" customFormat="1" ht="12.75">
      <c r="A16" s="111" t="s">
        <v>94</v>
      </c>
      <c r="B16" s="114" t="s">
        <v>95</v>
      </c>
      <c r="J16" s="4">
        <v>1</v>
      </c>
      <c r="L16" s="5" t="s">
        <v>343</v>
      </c>
      <c r="M16" s="5"/>
    </row>
    <row r="17" spans="1:13" s="44" customFormat="1" ht="12.75">
      <c r="A17" s="49" t="s">
        <v>96</v>
      </c>
      <c r="B17" s="126" t="s">
        <v>97</v>
      </c>
      <c r="L17" s="44" t="s">
        <v>174</v>
      </c>
      <c r="M17" s="5" t="s">
        <v>375</v>
      </c>
    </row>
    <row r="18" spans="1:12" s="5" customFormat="1" ht="12.75">
      <c r="A18" s="51" t="s">
        <v>171</v>
      </c>
      <c r="B18" s="114" t="s">
        <v>358</v>
      </c>
      <c r="J18" s="5">
        <v>1</v>
      </c>
      <c r="L18" s="5" t="s">
        <v>343</v>
      </c>
    </row>
    <row r="19" spans="1:13" s="4" customFormat="1" ht="12.75">
      <c r="A19" s="111">
        <v>16</v>
      </c>
      <c r="B19" s="109" t="s">
        <v>255</v>
      </c>
      <c r="L19" s="5" t="s">
        <v>343</v>
      </c>
      <c r="M19" s="5" t="s">
        <v>377</v>
      </c>
    </row>
    <row r="20" spans="1:13" s="4" customFormat="1" ht="12.75">
      <c r="A20" s="111" t="s">
        <v>37</v>
      </c>
      <c r="B20" s="115" t="s">
        <v>356</v>
      </c>
      <c r="J20" s="4">
        <v>1</v>
      </c>
      <c r="L20" s="5" t="s">
        <v>343</v>
      </c>
      <c r="M20" s="5"/>
    </row>
    <row r="21" spans="1:13" s="4" customFormat="1" ht="12.75">
      <c r="A21" s="111">
        <v>19</v>
      </c>
      <c r="B21" s="110" t="s">
        <v>123</v>
      </c>
      <c r="J21" s="4">
        <v>1</v>
      </c>
      <c r="L21" s="5" t="s">
        <v>344</v>
      </c>
      <c r="M21" s="5"/>
    </row>
    <row r="22" spans="1:13" s="4" customFormat="1" ht="12.75">
      <c r="A22" s="111">
        <v>20</v>
      </c>
      <c r="B22" s="110" t="s">
        <v>125</v>
      </c>
      <c r="J22" s="4">
        <v>1</v>
      </c>
      <c r="L22" s="4" t="s">
        <v>344</v>
      </c>
      <c r="M22" s="5"/>
    </row>
    <row r="23" spans="1:13" s="4" customFormat="1" ht="12.75">
      <c r="A23" s="111">
        <v>21</v>
      </c>
      <c r="B23" s="110" t="s">
        <v>124</v>
      </c>
      <c r="L23" s="4" t="s">
        <v>344</v>
      </c>
      <c r="M23" s="5" t="s">
        <v>375</v>
      </c>
    </row>
    <row r="24" spans="1:12" s="5" customFormat="1" ht="12.75">
      <c r="A24" s="51" t="s">
        <v>6</v>
      </c>
      <c r="B24" s="114" t="s">
        <v>7</v>
      </c>
      <c r="J24" s="5">
        <v>1</v>
      </c>
      <c r="L24" s="5" t="s">
        <v>344</v>
      </c>
    </row>
    <row r="25" spans="1:13" s="4" customFormat="1" ht="12.75">
      <c r="A25" s="111">
        <v>24</v>
      </c>
      <c r="B25" s="109" t="s">
        <v>126</v>
      </c>
      <c r="L25" s="4" t="s">
        <v>344</v>
      </c>
      <c r="M25" s="5" t="s">
        <v>375</v>
      </c>
    </row>
    <row r="26" spans="1:13" s="5" customFormat="1" ht="12.75">
      <c r="A26" s="51">
        <v>25</v>
      </c>
      <c r="B26" s="109" t="s">
        <v>359</v>
      </c>
      <c r="L26" s="5" t="s">
        <v>344</v>
      </c>
      <c r="M26" s="5" t="s">
        <v>375</v>
      </c>
    </row>
    <row r="27" spans="1:13" s="4" customFormat="1" ht="12.75">
      <c r="A27" s="111">
        <v>26</v>
      </c>
      <c r="B27" s="110" t="s">
        <v>127</v>
      </c>
      <c r="L27" s="4" t="s">
        <v>344</v>
      </c>
      <c r="M27" s="5" t="s">
        <v>375</v>
      </c>
    </row>
    <row r="28" spans="1:13" s="4" customFormat="1" ht="12.75">
      <c r="A28" s="111">
        <v>27</v>
      </c>
      <c r="B28" s="110" t="s">
        <v>133</v>
      </c>
      <c r="J28" s="4">
        <v>1</v>
      </c>
      <c r="L28" s="4" t="s">
        <v>344</v>
      </c>
      <c r="M28" s="5"/>
    </row>
    <row r="29" spans="1:13" s="4" customFormat="1" ht="12.75">
      <c r="A29" s="111">
        <v>28</v>
      </c>
      <c r="B29" s="110" t="s">
        <v>42</v>
      </c>
      <c r="L29" s="4" t="s">
        <v>344</v>
      </c>
      <c r="M29" s="5" t="s">
        <v>375</v>
      </c>
    </row>
    <row r="30" spans="1:13" s="4" customFormat="1" ht="12.75">
      <c r="A30" s="111">
        <v>29</v>
      </c>
      <c r="B30" s="110" t="s">
        <v>360</v>
      </c>
      <c r="L30" s="4" t="s">
        <v>344</v>
      </c>
      <c r="M30" s="5" t="s">
        <v>375</v>
      </c>
    </row>
    <row r="31" spans="1:13" s="4" customFormat="1" ht="12.75">
      <c r="A31" s="111">
        <v>30</v>
      </c>
      <c r="B31" s="110" t="s">
        <v>361</v>
      </c>
      <c r="L31" s="4" t="s">
        <v>344</v>
      </c>
      <c r="M31" s="5" t="s">
        <v>375</v>
      </c>
    </row>
    <row r="32" spans="1:13" s="4" customFormat="1" ht="12.75">
      <c r="A32" s="111">
        <v>31</v>
      </c>
      <c r="B32" s="110" t="s">
        <v>362</v>
      </c>
      <c r="L32" s="5" t="s">
        <v>343</v>
      </c>
      <c r="M32" s="120" t="s">
        <v>376</v>
      </c>
    </row>
    <row r="33" spans="1:13" s="4" customFormat="1" ht="12.75">
      <c r="A33" s="111">
        <v>32</v>
      </c>
      <c r="B33" s="115" t="s">
        <v>318</v>
      </c>
      <c r="L33" s="5" t="s">
        <v>343</v>
      </c>
      <c r="M33" s="120" t="s">
        <v>376</v>
      </c>
    </row>
    <row r="34" spans="1:13" s="4" customFormat="1" ht="12.75">
      <c r="A34" s="111">
        <v>33</v>
      </c>
      <c r="B34" s="110" t="s">
        <v>156</v>
      </c>
      <c r="L34" s="4" t="s">
        <v>344</v>
      </c>
      <c r="M34" s="5" t="s">
        <v>375</v>
      </c>
    </row>
    <row r="35" spans="1:13" s="4" customFormat="1" ht="12.75">
      <c r="A35" s="111">
        <v>34</v>
      </c>
      <c r="B35" s="115" t="s">
        <v>374</v>
      </c>
      <c r="L35" s="4" t="s">
        <v>344</v>
      </c>
      <c r="M35" s="5" t="s">
        <v>375</v>
      </c>
    </row>
    <row r="36" spans="1:2" s="4" customFormat="1" ht="12.75">
      <c r="A36" s="111" t="s">
        <v>172</v>
      </c>
      <c r="B36" s="110"/>
    </row>
    <row r="37" spans="1:13" s="4" customFormat="1" ht="12.75">
      <c r="A37" s="111">
        <v>37</v>
      </c>
      <c r="B37" s="110" t="s">
        <v>5</v>
      </c>
      <c r="L37" s="5" t="s">
        <v>343</v>
      </c>
      <c r="M37" s="5" t="s">
        <v>375</v>
      </c>
    </row>
    <row r="38" spans="1:13" s="4" customFormat="1" ht="12.75">
      <c r="A38" s="111">
        <v>38</v>
      </c>
      <c r="B38" s="110" t="s">
        <v>4</v>
      </c>
      <c r="L38" s="5" t="s">
        <v>343</v>
      </c>
      <c r="M38" s="5" t="s">
        <v>375</v>
      </c>
    </row>
    <row r="39" spans="1:13" s="4" customFormat="1" ht="12.75">
      <c r="A39" s="111">
        <v>39</v>
      </c>
      <c r="B39" s="110" t="s">
        <v>311</v>
      </c>
      <c r="L39" s="5" t="s">
        <v>343</v>
      </c>
      <c r="M39" s="5" t="s">
        <v>375</v>
      </c>
    </row>
    <row r="40" spans="1:13" s="4" customFormat="1" ht="12.75">
      <c r="A40" s="111">
        <v>40</v>
      </c>
      <c r="B40" s="110" t="s">
        <v>312</v>
      </c>
      <c r="L40" s="5" t="s">
        <v>343</v>
      </c>
      <c r="M40" s="5" t="s">
        <v>375</v>
      </c>
    </row>
    <row r="41" spans="1:13" s="4" customFormat="1" ht="12.75">
      <c r="A41" s="111">
        <v>41</v>
      </c>
      <c r="B41" s="110" t="s">
        <v>313</v>
      </c>
      <c r="L41" s="5" t="s">
        <v>343</v>
      </c>
      <c r="M41" s="5" t="s">
        <v>375</v>
      </c>
    </row>
    <row r="42" spans="1:13" s="4" customFormat="1" ht="12.75">
      <c r="A42" s="111">
        <v>42</v>
      </c>
      <c r="B42" s="110" t="s">
        <v>315</v>
      </c>
      <c r="L42" s="5" t="s">
        <v>343</v>
      </c>
      <c r="M42" s="5" t="s">
        <v>375</v>
      </c>
    </row>
    <row r="43" spans="1:12" s="5" customFormat="1" ht="12.75">
      <c r="A43" s="51">
        <v>43</v>
      </c>
      <c r="B43" s="114" t="s">
        <v>45</v>
      </c>
      <c r="J43" s="5">
        <v>1</v>
      </c>
      <c r="L43" s="5" t="s">
        <v>343</v>
      </c>
    </row>
    <row r="44" spans="1:13" s="4" customFormat="1" ht="12.75">
      <c r="A44" s="111">
        <v>44</v>
      </c>
      <c r="B44" s="115" t="s">
        <v>418</v>
      </c>
      <c r="L44" s="5" t="s">
        <v>343</v>
      </c>
      <c r="M44" s="5" t="s">
        <v>375</v>
      </c>
    </row>
    <row r="45" spans="1:13" s="4" customFormat="1" ht="12.75">
      <c r="A45" s="111">
        <v>45</v>
      </c>
      <c r="B45" s="110" t="s">
        <v>316</v>
      </c>
      <c r="J45" s="4">
        <v>1</v>
      </c>
      <c r="L45" s="4" t="s">
        <v>344</v>
      </c>
      <c r="M45" s="5"/>
    </row>
    <row r="46" spans="1:13" s="4" customFormat="1" ht="12.75">
      <c r="A46" s="111">
        <v>46</v>
      </c>
      <c r="B46" s="110" t="s">
        <v>43</v>
      </c>
      <c r="L46" s="4" t="s">
        <v>344</v>
      </c>
      <c r="M46" s="5" t="s">
        <v>375</v>
      </c>
    </row>
    <row r="47" spans="1:13" s="4" customFormat="1" ht="12.75">
      <c r="A47" s="111">
        <v>47</v>
      </c>
      <c r="B47" s="110" t="s">
        <v>317</v>
      </c>
      <c r="L47" s="4" t="s">
        <v>344</v>
      </c>
      <c r="M47" s="5" t="s">
        <v>375</v>
      </c>
    </row>
    <row r="48" spans="1:13" s="4" customFormat="1" ht="12.75">
      <c r="A48" s="111">
        <v>48</v>
      </c>
      <c r="B48" s="110" t="s">
        <v>159</v>
      </c>
      <c r="J48" s="4">
        <v>1</v>
      </c>
      <c r="L48" s="4" t="s">
        <v>345</v>
      </c>
      <c r="M48" s="5"/>
    </row>
    <row r="49" spans="1:13" s="4" customFormat="1" ht="12.75">
      <c r="A49" s="111">
        <v>49</v>
      </c>
      <c r="B49" s="110" t="s">
        <v>160</v>
      </c>
      <c r="J49" s="4">
        <v>1</v>
      </c>
      <c r="L49" s="4" t="s">
        <v>176</v>
      </c>
      <c r="M49" s="5"/>
    </row>
    <row r="50" spans="1:13" s="4" customFormat="1" ht="12.75">
      <c r="A50" s="111" t="s">
        <v>320</v>
      </c>
      <c r="B50" s="110" t="s">
        <v>161</v>
      </c>
      <c r="J50" s="4">
        <v>1</v>
      </c>
      <c r="L50" s="4" t="s">
        <v>346</v>
      </c>
      <c r="M50" s="5"/>
    </row>
    <row r="51" spans="1:13" s="4" customFormat="1" ht="12.75">
      <c r="A51" s="111" t="s">
        <v>416</v>
      </c>
      <c r="B51" s="115" t="s">
        <v>415</v>
      </c>
      <c r="J51" s="4">
        <v>1</v>
      </c>
      <c r="L51" s="4" t="s">
        <v>346</v>
      </c>
      <c r="M51" s="5"/>
    </row>
    <row r="52" spans="1:13" s="4" customFormat="1" ht="12.75">
      <c r="A52" s="111">
        <v>51</v>
      </c>
      <c r="B52" s="110" t="s">
        <v>341</v>
      </c>
      <c r="J52" s="4">
        <v>1</v>
      </c>
      <c r="L52" s="4" t="s">
        <v>346</v>
      </c>
      <c r="M52" s="5"/>
    </row>
    <row r="53" spans="1:13" s="4" customFormat="1" ht="12.75">
      <c r="A53" s="111">
        <v>52</v>
      </c>
      <c r="B53" s="110" t="s">
        <v>143</v>
      </c>
      <c r="L53" s="4" t="s">
        <v>350</v>
      </c>
      <c r="M53" s="5" t="s">
        <v>375</v>
      </c>
    </row>
    <row r="54" spans="1:13" s="4" customFormat="1" ht="12.75">
      <c r="A54" s="111">
        <v>53</v>
      </c>
      <c r="B54" s="110" t="s">
        <v>353</v>
      </c>
      <c r="J54" s="4">
        <v>1</v>
      </c>
      <c r="L54" s="4" t="s">
        <v>346</v>
      </c>
      <c r="M54" s="120"/>
    </row>
    <row r="55" spans="1:13" s="5" customFormat="1" ht="12.75">
      <c r="A55" s="51">
        <v>54</v>
      </c>
      <c r="B55" s="109" t="s">
        <v>354</v>
      </c>
      <c r="J55" s="5">
        <v>1</v>
      </c>
      <c r="L55" s="4" t="s">
        <v>346</v>
      </c>
      <c r="M55" s="120"/>
    </row>
    <row r="56" spans="1:13" s="4" customFormat="1" ht="12.75">
      <c r="A56" s="111">
        <v>55</v>
      </c>
      <c r="B56" s="110" t="s">
        <v>355</v>
      </c>
      <c r="L56" s="4" t="s">
        <v>346</v>
      </c>
      <c r="M56" s="120">
        <v>39041</v>
      </c>
    </row>
    <row r="57" spans="1:13" s="5" customFormat="1" ht="12.75">
      <c r="A57" s="51">
        <v>56</v>
      </c>
      <c r="B57" s="109" t="s">
        <v>185</v>
      </c>
      <c r="J57" s="5">
        <v>1</v>
      </c>
      <c r="L57" s="4" t="s">
        <v>346</v>
      </c>
      <c r="M57" s="120"/>
    </row>
    <row r="58" spans="1:13" s="4" customFormat="1" ht="12.75">
      <c r="A58" s="111">
        <v>57</v>
      </c>
      <c r="B58" s="110" t="s">
        <v>186</v>
      </c>
      <c r="L58" s="4" t="s">
        <v>346</v>
      </c>
      <c r="M58" s="120" t="s">
        <v>375</v>
      </c>
    </row>
    <row r="59" spans="1:13" s="5" customFormat="1" ht="12.75">
      <c r="A59" s="51" t="s">
        <v>98</v>
      </c>
      <c r="B59" s="114" t="s">
        <v>319</v>
      </c>
      <c r="J59" s="5">
        <v>1</v>
      </c>
      <c r="L59" s="4" t="s">
        <v>346</v>
      </c>
      <c r="M59" s="120"/>
    </row>
    <row r="60" spans="1:13" s="5" customFormat="1" ht="12.75">
      <c r="A60" s="51">
        <v>58</v>
      </c>
      <c r="B60" s="109" t="s">
        <v>187</v>
      </c>
      <c r="J60" s="5">
        <v>1</v>
      </c>
      <c r="L60" s="4" t="s">
        <v>346</v>
      </c>
      <c r="M60" s="120"/>
    </row>
    <row r="61" spans="1:13" s="4" customFormat="1" ht="12.75">
      <c r="A61" s="111">
        <v>59</v>
      </c>
      <c r="B61" s="110" t="s">
        <v>189</v>
      </c>
      <c r="L61" s="4" t="s">
        <v>346</v>
      </c>
      <c r="M61" s="120" t="s">
        <v>375</v>
      </c>
    </row>
    <row r="62" spans="1:13" s="5" customFormat="1" ht="12.75">
      <c r="A62" s="51">
        <v>60</v>
      </c>
      <c r="B62" s="109" t="s">
        <v>197</v>
      </c>
      <c r="J62" s="5">
        <v>1</v>
      </c>
      <c r="L62" s="5" t="s">
        <v>176</v>
      </c>
      <c r="M62" s="120"/>
    </row>
    <row r="63" spans="1:13" s="4" customFormat="1" ht="12.75">
      <c r="A63" s="111">
        <v>61</v>
      </c>
      <c r="B63" s="109" t="s">
        <v>177</v>
      </c>
      <c r="L63" s="5" t="s">
        <v>176</v>
      </c>
      <c r="M63" s="120" t="s">
        <v>375</v>
      </c>
    </row>
    <row r="64" spans="1:13" s="5" customFormat="1" ht="12.75">
      <c r="A64" s="51">
        <v>62</v>
      </c>
      <c r="B64" s="109" t="s">
        <v>178</v>
      </c>
      <c r="J64" s="5">
        <v>1</v>
      </c>
      <c r="L64" s="4" t="s">
        <v>346</v>
      </c>
      <c r="M64" s="120"/>
    </row>
    <row r="65" spans="1:13" s="4" customFormat="1" ht="12.75">
      <c r="A65" s="111">
        <v>63</v>
      </c>
      <c r="B65" s="109" t="s">
        <v>151</v>
      </c>
      <c r="L65" s="4" t="s">
        <v>346</v>
      </c>
      <c r="M65" s="120" t="s">
        <v>375</v>
      </c>
    </row>
    <row r="66" spans="1:13" s="5" customFormat="1" ht="12.75">
      <c r="A66" s="51">
        <v>64</v>
      </c>
      <c r="B66" s="110" t="s">
        <v>158</v>
      </c>
      <c r="J66" s="5">
        <v>1</v>
      </c>
      <c r="L66" s="4" t="s">
        <v>347</v>
      </c>
      <c r="M66" s="120"/>
    </row>
    <row r="67" spans="1:13" s="3" customFormat="1" ht="12.75">
      <c r="A67" s="3" t="s">
        <v>190</v>
      </c>
      <c r="B67" s="110" t="s">
        <v>191</v>
      </c>
      <c r="J67" s="3">
        <v>1</v>
      </c>
      <c r="L67" s="4" t="s">
        <v>347</v>
      </c>
      <c r="M67" s="120"/>
    </row>
    <row r="68" spans="1:13" s="5" customFormat="1" ht="12.75">
      <c r="A68" s="51">
        <v>65</v>
      </c>
      <c r="B68" s="109" t="s">
        <v>152</v>
      </c>
      <c r="L68" s="4" t="s">
        <v>346</v>
      </c>
      <c r="M68" s="5" t="s">
        <v>375</v>
      </c>
    </row>
    <row r="69" spans="1:13" s="5" customFormat="1" ht="12.75">
      <c r="A69" s="51">
        <v>66</v>
      </c>
      <c r="B69" s="109" t="s">
        <v>153</v>
      </c>
      <c r="J69" s="5">
        <v>1</v>
      </c>
      <c r="L69" s="5" t="s">
        <v>344</v>
      </c>
      <c r="M69" s="120"/>
    </row>
    <row r="70" spans="1:13" s="4" customFormat="1" ht="12.75">
      <c r="A70" s="111">
        <v>67</v>
      </c>
      <c r="B70" s="110" t="s">
        <v>154</v>
      </c>
      <c r="L70" s="4" t="s">
        <v>348</v>
      </c>
      <c r="M70" s="120" t="s">
        <v>375</v>
      </c>
    </row>
    <row r="71" spans="1:12" s="5" customFormat="1" ht="12.75">
      <c r="A71" s="51">
        <v>68</v>
      </c>
      <c r="B71" s="109" t="s">
        <v>157</v>
      </c>
      <c r="J71" s="5">
        <v>1</v>
      </c>
      <c r="L71" s="5" t="s">
        <v>349</v>
      </c>
    </row>
    <row r="73" ht="12.75">
      <c r="B73" s="121"/>
    </row>
    <row r="74" ht="12.75">
      <c r="J74" s="130"/>
    </row>
    <row r="75" ht="12.75">
      <c r="J75" s="130"/>
    </row>
    <row r="76" ht="12.75">
      <c r="J76" s="130"/>
    </row>
    <row r="77" ht="12.75">
      <c r="J77" s="130"/>
    </row>
    <row r="78" ht="12.75">
      <c r="J78" s="130"/>
    </row>
    <row r="79" ht="12.75">
      <c r="J79" s="130"/>
    </row>
    <row r="80" ht="12.75">
      <c r="J80" s="130"/>
    </row>
    <row r="81" ht="12.75">
      <c r="J81" s="130"/>
    </row>
    <row r="82" ht="12.75">
      <c r="J82" s="130"/>
    </row>
    <row r="83" ht="12.75">
      <c r="J83" s="130"/>
    </row>
    <row r="84" ht="12.75">
      <c r="J84" s="130"/>
    </row>
    <row r="85" ht="12.75">
      <c r="J85" s="130"/>
    </row>
    <row r="86" ht="12.75">
      <c r="J86" s="130"/>
    </row>
    <row r="87" ht="12.75">
      <c r="J87" s="130"/>
    </row>
    <row r="88" ht="12.75">
      <c r="J88" s="130"/>
    </row>
    <row r="89" ht="12.75">
      <c r="J89" s="130"/>
    </row>
    <row r="90" ht="12.75">
      <c r="J90" s="130"/>
    </row>
    <row r="91" ht="12.75">
      <c r="J91" s="130"/>
    </row>
  </sheetData>
  <autoFilter ref="A1:M71"/>
  <hyperlinks>
    <hyperlink ref="B2" location="'1'!A1" display="Стоимость кредитов"/>
    <hyperlink ref="B3" location="'1'!A1" display="Кредиты подробно"/>
    <hyperlink ref="B4" location="'2-3'!A1" display="Отчёты по авансам за период"/>
    <hyperlink ref="B5" location="'2-3'!A1" display="Отчёты по авансам"/>
    <hyperlink ref="B6" location="'4-5'!A1" display="Отчёты по кассам за период"/>
    <hyperlink ref="B7" location="'4-5'!A1" display="Отчёты по кассам"/>
    <hyperlink ref="B8" location="'6-7'!A1" display="Задержки предоставления оригиналов документов за период"/>
    <hyperlink ref="B9" location="'6-7'!A1" display="Задержки предоставления оригиналов документов"/>
    <hyperlink ref="B10" location="'8-9'!A1" display="Оборачиваемость товарного запаса за период"/>
    <hyperlink ref="B11" location="'8-9'!A1" display="Оборачиваемость товарного запаса"/>
    <hyperlink ref="B12" location="'10'!A1" display="Грузопоток на 1 руб зарплаты отдела логистики"/>
    <hyperlink ref="B13" location="'11-13'!A1" display="План-факт по приёмке на своих складах за период"/>
    <hyperlink ref="B16" location="'11-13'!A1" display="План-факт по приёмке"/>
    <hyperlink ref="B17" location="'11-13'!A1" display="Расчёт задолженности складам"/>
    <hyperlink ref="B18" location="'14-16'!A1" display="План-факт по отгрузке на своих складах за период"/>
    <hyperlink ref="B19" location="'14-16'!A1" display="План-факт по отгрузке"/>
    <hyperlink ref="B20" location="'17-18'!A1" display="Оборачиваемость дебиторской задолженности и авансов покупателей за период"/>
    <hyperlink ref="B21" location="'19'!A1" display="Оборачиваемость резервов на складе"/>
    <hyperlink ref="B22" location="'20'!A1" display="Зарезервированный в пути товар"/>
    <hyperlink ref="B23" location="'21'!A1" display="Сумма зарезервированного в пути товара"/>
    <hyperlink ref="B24" location="'22-24'!A1" display="Отказы по заказам на продажу в разрезе клиентов за период"/>
    <hyperlink ref="B25" location="'22-24'!A1" display="Отказы по заказам на продажу"/>
    <hyperlink ref="B26" location="'25-28'!A1" display="Переход состояний клиентов за период"/>
    <hyperlink ref="B27" location="'25-28'!A1" display="План-факт по развитию клиентской базы"/>
    <hyperlink ref="B28" location="'25-28'!A1" display="% использования потенциала клиентов за период"/>
    <hyperlink ref="B29" location="'25-28'!A1" display="% использования потенциала клиентов"/>
    <hyperlink ref="B30" location="'29-30'!A1" display="Средний объём продаж на клиента"/>
    <hyperlink ref="B31" location="'29-30'!A1" display="Средний объём продаж на менеджера"/>
    <hyperlink ref="B32" location="'31-32'!A1" display="Получение ветеринарных документов за период"/>
    <hyperlink ref="B33" location="'31-32'!A1" display="Получение ветеринарных документов за период"/>
    <hyperlink ref="B34" location="'33-34'!A1" display="Несоответствие предоставленных клиенту условий оплаты данным из Карточки  за период"/>
    <hyperlink ref="B35" location="'33-34'!A1" display="Несоответствие предоставленных клиенту условий оплаты данным из Карточки"/>
    <hyperlink ref="B37" location="'37-38'!A1" display="Выданные клиентам и не оплаченные ветеринарные документы"/>
    <hyperlink ref="B38" location="'37-38'!A1" display="Выданные клиентам ветеринарные документа и оплаты за них"/>
    <hyperlink ref="B39" location="'39-40'!A1" display="Произведённая и не оплаченная доставка клиентам"/>
    <hyperlink ref="B40" location="'39-40'!A1" display="Оплата доставки клиентами"/>
    <hyperlink ref="B41" location="'41-42'!A1" display="Произведённая и не оплаченная страховка клиентам"/>
    <hyperlink ref="B42" location="'41-42'!A1" display="Оплата страховки клиентами"/>
    <hyperlink ref="B43" location="'43-44'!A1" display="Комиссионные"/>
    <hyperlink ref="B44" location="'43-44'!A1" display="% комиссионных"/>
    <hyperlink ref="B45" location="'45-46'!A1" display="Продажи неликвидов по менеджерам за период"/>
    <hyperlink ref="B46" location="'45-46'!A1" display="Продажи неликвидов"/>
    <hyperlink ref="B47" location="'47'!A1" display="Средняя сумма заказа"/>
    <hyperlink ref="B48" location="'48'!A1" display="Оборачиваемость в логистике"/>
    <hyperlink ref="B49" location="'49'!A1" display="Кредитные условия от поставщиков"/>
    <hyperlink ref="B51" location="'50-51'!A1" display="Учёт выставленных претензий и полученных компенсаций"/>
    <hyperlink ref="B52" location="'50-51'!A1" display="Учёт выставленных претензий и полученных компенсаций, аналитика"/>
    <hyperlink ref="B53" location="'52'!A1" display="Количество первичных документов на 1 руб зарплаты сотрудников бухгалтерии"/>
    <hyperlink ref="B54" location="'53'!A1" display="Список квот"/>
    <hyperlink ref="B55" location="'54-55'!A1" display="Список лицензий"/>
    <hyperlink ref="B56" location="'54-55'!A1" display="Сроки и стоимость получения лицензий"/>
    <hyperlink ref="B57" location="'56-57'!A1" display="Список разрешений"/>
    <hyperlink ref="B58" location="'56-57'!A1" display="Сроки и стоимость получения РДВ"/>
    <hyperlink ref="B60" location="'58-59'!A1" display="Список вызовов сюрвейеров"/>
    <hyperlink ref="B61" location="'58-59'!A1" display="Сроки и стоимость вызовов сюрвейеров"/>
    <hyperlink ref="B62" location="'60-63'!A1" display="Сроки логистической процедуры"/>
    <hyperlink ref="B63" location="'60-63'!A1" display="Сроки логистической процедуры, аналитика"/>
    <hyperlink ref="B64" location="'60-63'!A1" display="Стоимость логистической процедуры"/>
    <hyperlink ref="B65" location="'60-63'!A1" display="Стоимость логистической процедуры, аналитика"/>
    <hyperlink ref="B66" location="'64'!A1" display="Анализ простоев контейнеров, аналитика"/>
    <hyperlink ref="B67" location="'64'!A1" display="Анализ простоев контейнеров подробно"/>
    <hyperlink ref="B68" location="'65'!A1" display="Список страховок"/>
    <hyperlink ref="B69" location="'66-67'!A1" display="Регистрация и списание ветеринарных остатков"/>
    <hyperlink ref="B70" location="'66-67'!A1" display="Соответствие ветеринарных и реальных товарных остатков "/>
    <hyperlink ref="B71" location="'68'!A1" display="Расчёт экономики по партиям"/>
    <hyperlink ref="B59" location="'58-59'!A1" display="Список вызовов сюрвейеров"/>
    <hyperlink ref="B50" location="'50-51'!A1" display="Учёт выставленных претензий и полученных компенсаций"/>
    <hyperlink ref="B14" location="'11-13'!A1" display="План-факт по приёмке"/>
    <hyperlink ref="B15" location="'11-13'!A1" display="Расчёт задолженности складам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abSelected="1" workbookViewId="0" topLeftCell="A1">
      <selection activeCell="B2" sqref="B2"/>
    </sheetView>
  </sheetViews>
  <sheetFormatPr defaultColWidth="9.00390625" defaultRowHeight="12.75"/>
  <cols>
    <col min="1" max="1" width="7.75390625" style="4" customWidth="1"/>
    <col min="2" max="12" width="12.25390625" style="4" customWidth="1"/>
    <col min="13" max="14" width="13.25390625" style="4" customWidth="1"/>
    <col min="15" max="16" width="13.375" style="4" customWidth="1"/>
    <col min="17" max="16384" width="9.125" style="4" customWidth="1"/>
  </cols>
  <sheetData>
    <row r="1" spans="1:2" ht="12.75">
      <c r="A1" s="3">
        <v>10</v>
      </c>
      <c r="B1" s="6" t="s">
        <v>21</v>
      </c>
    </row>
    <row r="2" spans="3:12" ht="38.25">
      <c r="C2" s="4" t="s">
        <v>150</v>
      </c>
      <c r="D2" s="4" t="s">
        <v>13</v>
      </c>
      <c r="E2" s="4" t="s">
        <v>14</v>
      </c>
      <c r="F2" s="4" t="s">
        <v>17</v>
      </c>
      <c r="G2" s="4" t="s">
        <v>16</v>
      </c>
      <c r="H2" s="4" t="s">
        <v>405</v>
      </c>
      <c r="I2" s="41" t="s">
        <v>12</v>
      </c>
      <c r="J2" s="41" t="s">
        <v>18</v>
      </c>
      <c r="K2" s="41" t="s">
        <v>20</v>
      </c>
      <c r="L2" s="41" t="s">
        <v>406</v>
      </c>
    </row>
    <row r="3" spans="6:10" s="11" customFormat="1" ht="63.75">
      <c r="F3" s="11" t="s">
        <v>15</v>
      </c>
      <c r="J3" s="11" t="s">
        <v>19</v>
      </c>
    </row>
    <row r="4" ht="12.75">
      <c r="I4" s="45"/>
    </row>
    <row r="5" s="2" customFormat="1" ht="12.75" hidden="1">
      <c r="B5" s="2" t="s">
        <v>193</v>
      </c>
    </row>
    <row r="6" s="2" customFormat="1" ht="12.75" hidden="1">
      <c r="B6" s="2" t="s">
        <v>1</v>
      </c>
    </row>
    <row r="7" spans="2:4" ht="12.75" hidden="1">
      <c r="B7" s="4" t="s">
        <v>2</v>
      </c>
      <c r="C7" s="4" t="s">
        <v>417</v>
      </c>
      <c r="D7" s="41" t="s">
        <v>301</v>
      </c>
    </row>
    <row r="8" ht="12.75" hidden="1"/>
    <row r="9" s="2" customFormat="1" ht="12.75" hidden="1">
      <c r="B9" s="46" t="s">
        <v>3</v>
      </c>
    </row>
    <row r="10" spans="2:6" ht="51" hidden="1">
      <c r="B10" s="4" t="s">
        <v>64</v>
      </c>
      <c r="C10" s="4" t="s">
        <v>401</v>
      </c>
      <c r="D10" s="4" t="s">
        <v>402</v>
      </c>
      <c r="E10" s="4" t="s">
        <v>403</v>
      </c>
      <c r="F10" s="4" t="s">
        <v>404</v>
      </c>
    </row>
    <row r="11" ht="12.75" hidden="1"/>
    <row r="12" spans="1:8" ht="12.75" hidden="1">
      <c r="A12" s="47" t="s">
        <v>66</v>
      </c>
      <c r="B12" s="48" t="s">
        <v>302</v>
      </c>
      <c r="C12" s="47"/>
      <c r="D12" s="47"/>
      <c r="E12" s="47"/>
      <c r="F12" s="47"/>
      <c r="G12" s="2"/>
      <c r="H12" s="2"/>
    </row>
    <row r="13" spans="1:8" ht="12.75" hidden="1">
      <c r="A13" s="2" t="s">
        <v>67</v>
      </c>
      <c r="B13" s="2" t="s">
        <v>68</v>
      </c>
      <c r="C13" s="2"/>
      <c r="D13" s="2"/>
      <c r="E13" s="2"/>
      <c r="F13" s="2"/>
      <c r="G13" s="2"/>
      <c r="H13" s="2"/>
    </row>
    <row r="14" spans="1:8" ht="12.75" hidden="1">
      <c r="A14" s="2" t="s">
        <v>69</v>
      </c>
      <c r="B14" s="2" t="s">
        <v>70</v>
      </c>
      <c r="C14" s="2"/>
      <c r="D14" s="2"/>
      <c r="E14" s="2"/>
      <c r="F14" s="2"/>
      <c r="G14" s="2"/>
      <c r="H14" s="2"/>
    </row>
    <row r="15" spans="1:8" ht="12.75" hidden="1">
      <c r="A15" s="2" t="s">
        <v>73</v>
      </c>
      <c r="B15" s="2" t="s">
        <v>72</v>
      </c>
      <c r="C15" s="2"/>
      <c r="D15" s="2"/>
      <c r="E15" s="2"/>
      <c r="F15" s="2"/>
      <c r="G15" s="2"/>
      <c r="H15" s="2"/>
    </row>
    <row r="16" spans="1:8" ht="12.75" hidden="1">
      <c r="A16" s="2" t="s">
        <v>76</v>
      </c>
      <c r="B16" s="2" t="s">
        <v>371</v>
      </c>
      <c r="C16" s="2"/>
      <c r="D16" s="2"/>
      <c r="E16" s="2"/>
      <c r="F16" s="2"/>
      <c r="G16" s="2"/>
      <c r="H16" s="2"/>
    </row>
    <row r="17" spans="1:8" ht="12.75" hidden="1">
      <c r="A17" s="2" t="s">
        <v>78</v>
      </c>
      <c r="B17" s="2" t="s">
        <v>79</v>
      </c>
      <c r="C17" s="2"/>
      <c r="D17" s="2"/>
      <c r="E17" s="2"/>
      <c r="F17" s="2"/>
      <c r="G17" s="2"/>
      <c r="H17" s="2"/>
    </row>
    <row r="18" spans="1:8" ht="12.75" hidden="1">
      <c r="A18" s="2" t="s">
        <v>80</v>
      </c>
      <c r="B18" s="2" t="s">
        <v>88</v>
      </c>
      <c r="C18" s="2"/>
      <c r="D18" s="2"/>
      <c r="E18" s="2"/>
      <c r="F18" s="2"/>
      <c r="G18" s="2"/>
      <c r="H18" s="2"/>
    </row>
    <row r="19" spans="1:8" ht="12.75" hidden="1">
      <c r="A19" s="2"/>
      <c r="D19" s="2"/>
      <c r="E19" s="2"/>
      <c r="F19" s="2"/>
      <c r="G19" s="2"/>
      <c r="H19" s="2"/>
    </row>
    <row r="20" spans="1:10" ht="12.75" hidden="1">
      <c r="A20" s="2" t="s">
        <v>82</v>
      </c>
      <c r="B20" s="9" t="s">
        <v>0</v>
      </c>
      <c r="D20" s="2"/>
      <c r="E20" s="2"/>
      <c r="F20" s="2"/>
      <c r="G20" s="2"/>
      <c r="H20" s="2"/>
      <c r="J20" s="42"/>
    </row>
    <row r="21" spans="1:8" ht="12.75" hidden="1">
      <c r="A21" s="2"/>
      <c r="B21" s="9" t="s">
        <v>192</v>
      </c>
      <c r="C21" s="2"/>
      <c r="D21" s="2"/>
      <c r="E21" s="2"/>
      <c r="F21" s="2"/>
      <c r="G21" s="2"/>
      <c r="H21" s="2"/>
    </row>
    <row r="22" spans="1:8" ht="12.75" hidden="1">
      <c r="A22" s="2"/>
      <c r="B22" s="9"/>
      <c r="C22" s="2"/>
      <c r="D22" s="2"/>
      <c r="E22" s="2"/>
      <c r="F22" s="2"/>
      <c r="G22" s="2"/>
      <c r="H22" s="2"/>
    </row>
    <row r="23" spans="1:2" s="2" customFormat="1" ht="12.75" hidden="1">
      <c r="A23" s="2" t="s">
        <v>89</v>
      </c>
      <c r="B23" s="2" t="s">
        <v>407</v>
      </c>
    </row>
    <row r="24" s="2" customFormat="1" ht="12.75" hidden="1">
      <c r="B24" s="2" t="s">
        <v>409</v>
      </c>
    </row>
    <row r="25" s="42" customFormat="1" ht="12.75" hidden="1">
      <c r="B25" s="42" t="s">
        <v>408</v>
      </c>
    </row>
    <row r="26" s="42" customFormat="1" ht="12.75" hidden="1">
      <c r="B26" s="42" t="s">
        <v>410</v>
      </c>
    </row>
    <row r="27" s="2" customFormat="1" ht="12.75" hidden="1"/>
    <row r="28" spans="1:2" s="2" customFormat="1" ht="12.75" hidden="1">
      <c r="A28" s="2" t="s">
        <v>90</v>
      </c>
      <c r="B28" s="2" t="s">
        <v>412</v>
      </c>
    </row>
    <row r="29" spans="2:8" s="2" customFormat="1" ht="12.75" hidden="1">
      <c r="B29" s="2" t="s">
        <v>411</v>
      </c>
      <c r="C29" s="26"/>
      <c r="D29" s="26"/>
      <c r="E29" s="26"/>
      <c r="F29" s="26"/>
      <c r="G29" s="26"/>
      <c r="H29" s="26"/>
    </row>
    <row r="30" spans="1:2" s="42" customFormat="1" ht="12.75" hidden="1">
      <c r="A30" s="42" t="s">
        <v>91</v>
      </c>
      <c r="B30" s="42" t="s">
        <v>413</v>
      </c>
    </row>
    <row r="31" spans="2:8" s="42" customFormat="1" ht="12.75" hidden="1">
      <c r="B31" s="42" t="s">
        <v>414</v>
      </c>
      <c r="C31" s="119"/>
      <c r="D31" s="119"/>
      <c r="E31" s="119"/>
      <c r="F31" s="119"/>
      <c r="G31" s="119"/>
      <c r="H31" s="119"/>
    </row>
    <row r="32" spans="3:8" s="2" customFormat="1" ht="12.75" hidden="1">
      <c r="C32" s="26"/>
      <c r="D32" s="26"/>
      <c r="E32" s="26"/>
      <c r="F32" s="26"/>
      <c r="G32" s="26"/>
      <c r="H32" s="26"/>
    </row>
    <row r="33" spans="1:3" s="5" customFormat="1" ht="12.75" hidden="1">
      <c r="A33" s="2" t="s">
        <v>92</v>
      </c>
      <c r="B33" s="2" t="s">
        <v>194</v>
      </c>
      <c r="C33" s="2"/>
    </row>
    <row r="34" spans="1:3" s="5" customFormat="1" ht="12.75" hidden="1">
      <c r="A34" s="2"/>
      <c r="B34" s="2"/>
      <c r="C34" s="2"/>
    </row>
    <row r="35" spans="1:3" s="5" customFormat="1" ht="12.75" hidden="1">
      <c r="A35" s="2" t="s">
        <v>93</v>
      </c>
      <c r="B35" s="2" t="s">
        <v>342</v>
      </c>
      <c r="C35" s="2"/>
    </row>
    <row r="36" spans="1:3" s="5" customFormat="1" ht="12.75" hidden="1">
      <c r="A36" s="2"/>
      <c r="B36" s="2"/>
      <c r="C36" s="2"/>
    </row>
    <row r="37" s="5" customFormat="1" ht="12.75" hidden="1">
      <c r="A37" s="43"/>
    </row>
    <row r="38" s="5" customFormat="1" ht="12.75" hidden="1"/>
    <row r="39" spans="1:2" ht="12.75" hidden="1">
      <c r="A39" s="43"/>
      <c r="B39" s="5"/>
    </row>
    <row r="40" spans="1:2" ht="12.75" hidden="1">
      <c r="A40" s="5"/>
      <c r="B40" s="5"/>
    </row>
    <row r="41" spans="1:2" ht="12.75" hidden="1">
      <c r="A41" s="5"/>
      <c r="B41" s="5"/>
    </row>
    <row r="42" spans="1:2" ht="12.75" hidden="1">
      <c r="A42" s="5"/>
      <c r="B42" s="5"/>
    </row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</sheetData>
  <printOptions/>
  <pageMargins left="0.5" right="0.43" top="0.43" bottom="0.52" header="0.22" footer="0.2"/>
  <pageSetup fitToHeight="10" fitToWidth="1" horizontalDpi="600" verticalDpi="600" orientation="landscape" paperSize="9" r:id="rId1"/>
  <headerFooter alignWithMargins="0">
    <oddHeader>&amp;C4.11.1. Форматы отчетности</oddHeader>
    <oddFooter>&amp;L____________(  Имедашвили Л.Р.)&amp;R_____________(Храмов И.В.)
стр &amp;P+9 из 27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465"/>
  <sheetViews>
    <sheetView workbookViewId="0" topLeftCell="A1">
      <selection activeCell="C35" sqref="C35"/>
    </sheetView>
  </sheetViews>
  <sheetFormatPr defaultColWidth="9.00390625" defaultRowHeight="12.75"/>
  <cols>
    <col min="1" max="1" width="14.25390625" style="4" customWidth="1"/>
    <col min="2" max="12" width="12.25390625" style="4" customWidth="1"/>
    <col min="13" max="14" width="13.25390625" style="4" customWidth="1"/>
    <col min="15" max="16" width="13.375" style="4" customWidth="1"/>
    <col min="17" max="16384" width="9.125" style="4" customWidth="1"/>
  </cols>
  <sheetData>
    <row r="1" spans="1:2" s="5" customFormat="1" ht="12.75">
      <c r="A1" s="51" t="s">
        <v>22</v>
      </c>
      <c r="B1" s="2" t="s">
        <v>23</v>
      </c>
    </row>
    <row r="2" spans="2:17" s="44" customFormat="1" ht="25.5">
      <c r="B2" s="59" t="s">
        <v>24</v>
      </c>
      <c r="C2" s="59" t="s">
        <v>381</v>
      </c>
      <c r="D2" s="59" t="s">
        <v>28</v>
      </c>
      <c r="E2" s="44" t="s">
        <v>25</v>
      </c>
      <c r="F2" s="44" t="s">
        <v>26</v>
      </c>
      <c r="G2" s="44" t="s">
        <v>27</v>
      </c>
      <c r="H2" s="44" t="s">
        <v>400</v>
      </c>
      <c r="P2" s="59"/>
      <c r="Q2" s="117"/>
    </row>
    <row r="3" spans="6:12" s="11" customFormat="1" ht="12.75">
      <c r="F3" s="31"/>
      <c r="G3" s="94"/>
      <c r="H3" s="31"/>
      <c r="I3" s="90"/>
      <c r="J3" s="89"/>
      <c r="K3" s="89"/>
      <c r="L3" s="89"/>
    </row>
    <row r="4" spans="6:12" s="11" customFormat="1" ht="12.75">
      <c r="F4" s="31"/>
      <c r="G4" s="94"/>
      <c r="H4" s="31"/>
      <c r="I4" s="90"/>
      <c r="J4" s="89"/>
      <c r="K4" s="89"/>
      <c r="L4" s="89"/>
    </row>
    <row r="5" spans="1:12" s="2" customFormat="1" ht="12.75">
      <c r="A5" s="2">
        <v>12</v>
      </c>
      <c r="B5" s="2" t="s">
        <v>29</v>
      </c>
      <c r="F5" s="84"/>
      <c r="G5" s="133"/>
      <c r="H5" s="84"/>
      <c r="I5" s="134"/>
      <c r="J5" s="135"/>
      <c r="K5" s="135"/>
      <c r="L5" s="135"/>
    </row>
    <row r="6" spans="2:6" ht="25.5">
      <c r="B6" s="4" t="s">
        <v>150</v>
      </c>
      <c r="C6" s="4" t="s">
        <v>30</v>
      </c>
      <c r="D6" s="4" t="s">
        <v>387</v>
      </c>
      <c r="E6" s="4" t="s">
        <v>31</v>
      </c>
      <c r="F6" s="4" t="s">
        <v>32</v>
      </c>
    </row>
    <row r="7" s="11" customFormat="1" ht="12.75"/>
    <row r="8" s="2" customFormat="1" ht="12.75">
      <c r="A8" s="2" t="s">
        <v>33</v>
      </c>
    </row>
    <row r="9" ht="12.75">
      <c r="A9" s="4" t="s">
        <v>34</v>
      </c>
    </row>
    <row r="10" spans="1:7" s="5" customFormat="1" ht="12.75">
      <c r="A10" s="5" t="s">
        <v>35</v>
      </c>
      <c r="B10" s="136"/>
      <c r="C10" s="136"/>
      <c r="D10" s="132"/>
      <c r="E10" s="132"/>
      <c r="F10" s="132"/>
      <c r="G10" s="132"/>
    </row>
    <row r="11" spans="1:7" s="5" customFormat="1" ht="12.75">
      <c r="A11" s="5" t="s">
        <v>36</v>
      </c>
      <c r="B11" s="136"/>
      <c r="C11" s="136"/>
      <c r="D11" s="132"/>
      <c r="E11" s="132"/>
      <c r="F11" s="132"/>
      <c r="G11" s="132"/>
    </row>
    <row r="12" spans="2:7" ht="12.75">
      <c r="B12" s="93"/>
      <c r="C12" s="93"/>
      <c r="D12" s="67"/>
      <c r="E12" s="67"/>
      <c r="F12" s="67"/>
      <c r="G12" s="67"/>
    </row>
    <row r="14" spans="1:2" ht="12.75">
      <c r="A14" s="3"/>
      <c r="B14" s="2"/>
    </row>
    <row r="15" s="44" customFormat="1" ht="12.75"/>
    <row r="16" spans="6:12" s="11" customFormat="1" ht="12.75">
      <c r="F16" s="95"/>
      <c r="H16" s="96"/>
      <c r="I16" s="95"/>
      <c r="J16" s="95"/>
      <c r="L16" s="95"/>
    </row>
    <row r="18" spans="1:2" s="44" customFormat="1" ht="12.75">
      <c r="A18" s="49"/>
      <c r="B18" s="50"/>
    </row>
    <row r="19" s="44" customFormat="1" ht="12.75"/>
    <row r="20" spans="2:11" s="11" customFormat="1" ht="12.75">
      <c r="B20" s="4"/>
      <c r="D20" s="90"/>
      <c r="E20" s="90"/>
      <c r="F20" s="90"/>
      <c r="G20" s="90"/>
      <c r="H20" s="90"/>
      <c r="K20" s="90"/>
    </row>
    <row r="24" ht="12.75">
      <c r="B24" s="5"/>
    </row>
    <row r="25" ht="12.75">
      <c r="B25" s="34"/>
    </row>
    <row r="26" spans="2:10" ht="12.75">
      <c r="B26" s="32"/>
      <c r="C26" s="32"/>
      <c r="D26" s="15"/>
      <c r="E26" s="15"/>
      <c r="F26" s="15"/>
      <c r="G26" s="15"/>
      <c r="H26" s="15"/>
      <c r="I26" s="15"/>
      <c r="J26" s="15"/>
    </row>
    <row r="27" spans="2:10" s="116" customFormat="1" ht="12.75">
      <c r="B27" s="124"/>
      <c r="C27" s="124"/>
      <c r="D27" s="125"/>
      <c r="E27" s="125"/>
      <c r="F27" s="125"/>
      <c r="G27" s="125"/>
      <c r="H27" s="125"/>
      <c r="I27" s="125"/>
      <c r="J27" s="125"/>
    </row>
    <row r="28" spans="2:35" s="41" customFormat="1" ht="12.75">
      <c r="B28" s="122"/>
      <c r="C28" s="122"/>
      <c r="D28" s="122"/>
      <c r="E28" s="122"/>
      <c r="AB28" s="123"/>
      <c r="AC28" s="123"/>
      <c r="AD28" s="123"/>
      <c r="AE28" s="123"/>
      <c r="AF28" s="123"/>
      <c r="AG28" s="123"/>
      <c r="AH28" s="123"/>
      <c r="AI28" s="123"/>
    </row>
    <row r="29" spans="2:10" ht="12.75">
      <c r="B29" s="32"/>
      <c r="C29" s="32"/>
      <c r="D29" s="15"/>
      <c r="E29" s="15"/>
      <c r="F29" s="15"/>
      <c r="G29" s="15"/>
      <c r="H29" s="15"/>
      <c r="I29" s="15"/>
      <c r="J29" s="15"/>
    </row>
    <row r="30" spans="2:10" s="116" customFormat="1" ht="12.75">
      <c r="B30" s="124"/>
      <c r="C30" s="124"/>
      <c r="D30" s="125"/>
      <c r="E30" s="125"/>
      <c r="F30" s="125"/>
      <c r="G30" s="125"/>
      <c r="H30" s="125"/>
      <c r="I30" s="125"/>
      <c r="J30" s="125"/>
    </row>
    <row r="31" spans="2:11" s="41" customFormat="1" ht="12.75">
      <c r="B31" s="122"/>
      <c r="C31" s="122"/>
      <c r="D31" s="123"/>
      <c r="E31" s="123"/>
      <c r="F31" s="123"/>
      <c r="G31" s="123"/>
      <c r="H31" s="123"/>
      <c r="I31" s="123"/>
      <c r="J31" s="123"/>
      <c r="K31" s="123"/>
    </row>
    <row r="32" spans="2:10" ht="12.75">
      <c r="B32" s="32"/>
      <c r="C32" s="32"/>
      <c r="D32" s="15"/>
      <c r="E32" s="15"/>
      <c r="F32" s="15"/>
      <c r="G32" s="15"/>
      <c r="H32" s="15"/>
      <c r="I32" s="15"/>
      <c r="J32" s="15"/>
    </row>
    <row r="33" spans="2:10" ht="12.75">
      <c r="B33" s="32"/>
      <c r="C33" s="32"/>
      <c r="D33" s="15"/>
      <c r="E33" s="15"/>
      <c r="F33" s="15"/>
      <c r="G33" s="15"/>
      <c r="H33" s="15"/>
      <c r="I33" s="15"/>
      <c r="J33" s="15"/>
    </row>
    <row r="34" spans="2:10" ht="12.75">
      <c r="B34" s="32"/>
      <c r="C34" s="32"/>
      <c r="D34" s="15"/>
      <c r="E34" s="15"/>
      <c r="F34" s="15"/>
      <c r="G34" s="15"/>
      <c r="H34" s="15"/>
      <c r="I34" s="15"/>
      <c r="J34" s="15"/>
    </row>
    <row r="35" spans="2:10" ht="13.5" thickBot="1">
      <c r="B35" s="32"/>
      <c r="C35" s="32"/>
      <c r="D35" s="15"/>
      <c r="E35" s="15"/>
      <c r="F35" s="15"/>
      <c r="G35" s="15"/>
      <c r="H35" s="15"/>
      <c r="I35" s="15"/>
      <c r="J35" s="15"/>
    </row>
    <row r="36" spans="2:10" s="3" customFormat="1" ht="12.75">
      <c r="B36" s="97"/>
      <c r="C36" s="98"/>
      <c r="D36" s="84"/>
      <c r="E36" s="84"/>
      <c r="F36" s="84"/>
      <c r="G36" s="84"/>
      <c r="H36" s="84"/>
      <c r="I36" s="84"/>
      <c r="J36" s="84"/>
    </row>
    <row r="37" spans="2:10" ht="13.5" thickBot="1">
      <c r="B37" s="99"/>
      <c r="C37" s="100"/>
      <c r="D37" s="15"/>
      <c r="E37" s="15"/>
      <c r="F37" s="15"/>
      <c r="G37" s="15"/>
      <c r="H37" s="15"/>
      <c r="I37" s="15"/>
      <c r="J37" s="15"/>
    </row>
    <row r="38" spans="2:10" ht="12.75">
      <c r="B38" s="32"/>
      <c r="C38" s="32"/>
      <c r="D38" s="15"/>
      <c r="E38" s="15"/>
      <c r="F38" s="15"/>
      <c r="G38" s="15"/>
      <c r="H38" s="15"/>
      <c r="I38" s="15"/>
      <c r="J38" s="15"/>
    </row>
    <row r="39" s="2" customFormat="1" ht="12.75"/>
    <row r="40" ht="12.75">
      <c r="B40" s="3"/>
    </row>
    <row r="41" s="29" customFormat="1" ht="12.75"/>
    <row r="42" s="1" customFormat="1" ht="12.75">
      <c r="B42" s="53"/>
    </row>
    <row r="43" s="15" customFormat="1" ht="12.75">
      <c r="C43" s="5"/>
    </row>
    <row r="44" spans="3:12" s="12" customFormat="1" ht="12.75">
      <c r="C44" s="4"/>
      <c r="D44" s="4"/>
      <c r="E44" s="4"/>
      <c r="F44" s="4"/>
      <c r="K44" s="8"/>
      <c r="L44" s="8"/>
    </row>
    <row r="45" spans="3:11" s="15" customFormat="1" ht="12.75">
      <c r="C45" s="54"/>
      <c r="D45" s="54"/>
      <c r="E45" s="54"/>
      <c r="F45" s="54"/>
      <c r="G45" s="55"/>
      <c r="H45" s="55"/>
      <c r="I45" s="55"/>
      <c r="K45" s="1"/>
    </row>
    <row r="46" spans="3:11" s="15" customFormat="1" ht="12.75">
      <c r="C46" s="54"/>
      <c r="D46" s="54"/>
      <c r="E46" s="54"/>
      <c r="F46" s="54"/>
      <c r="G46" s="55"/>
      <c r="H46" s="55"/>
      <c r="I46" s="55"/>
      <c r="K46" s="1"/>
    </row>
    <row r="47" spans="2:11" s="1" customFormat="1" ht="12.75">
      <c r="B47" s="15"/>
      <c r="C47" s="54"/>
      <c r="D47" s="54"/>
      <c r="E47" s="54"/>
      <c r="F47" s="54"/>
      <c r="G47" s="55"/>
      <c r="H47" s="55"/>
      <c r="I47" s="55"/>
      <c r="K47" s="15"/>
    </row>
    <row r="48" spans="2:11" s="1" customFormat="1" ht="12.75">
      <c r="B48" s="15"/>
      <c r="C48" s="54"/>
      <c r="D48" s="54"/>
      <c r="E48" s="54"/>
      <c r="F48" s="54"/>
      <c r="G48" s="55"/>
      <c r="H48" s="55"/>
      <c r="I48" s="55"/>
      <c r="K48" s="15"/>
    </row>
    <row r="49" spans="2:4" s="15" customFormat="1" ht="12.75">
      <c r="B49" s="36"/>
      <c r="C49" s="37"/>
      <c r="D49" s="56"/>
    </row>
    <row r="50" s="1" customFormat="1" ht="12.75">
      <c r="B50" s="15"/>
    </row>
    <row r="51" s="1" customFormat="1" ht="12.75"/>
    <row r="52" s="1" customFormat="1" ht="12.75"/>
    <row r="53" s="30" customFormat="1" ht="12.75"/>
    <row r="54" spans="2:15" s="12" customFormat="1" ht="12.75">
      <c r="B54" s="59"/>
      <c r="F54" s="123"/>
      <c r="I54" s="123"/>
      <c r="K54" s="123"/>
      <c r="L54" s="123"/>
      <c r="M54" s="123"/>
      <c r="N54" s="123"/>
      <c r="O54" s="41"/>
    </row>
    <row r="55" spans="4:12" s="1" customFormat="1" ht="12.75">
      <c r="D55" s="15"/>
      <c r="F55" s="118"/>
      <c r="G55" s="92"/>
      <c r="H55" s="92"/>
      <c r="I55" s="92"/>
      <c r="L55" s="118"/>
    </row>
    <row r="56" spans="4:12" s="1" customFormat="1" ht="12.75">
      <c r="D56" s="15"/>
      <c r="F56" s="118"/>
      <c r="G56" s="92"/>
      <c r="H56" s="92"/>
      <c r="I56" s="92"/>
      <c r="L56" s="118"/>
    </row>
    <row r="57" spans="4:12" s="1" customFormat="1" ht="12.75">
      <c r="D57" s="15"/>
      <c r="F57" s="118"/>
      <c r="G57" s="92"/>
      <c r="H57" s="92"/>
      <c r="I57" s="92"/>
      <c r="L57" s="118"/>
    </row>
    <row r="58" ht="12.75">
      <c r="I58" s="2"/>
    </row>
    <row r="59" s="30" customFormat="1" ht="12.75"/>
    <row r="60" spans="2:10" s="12" customFormat="1" ht="12.75">
      <c r="B60" s="59"/>
      <c r="D60" s="123"/>
      <c r="F60" s="123"/>
      <c r="G60" s="123"/>
      <c r="I60" s="123"/>
      <c r="J60" s="41"/>
    </row>
    <row r="61" spans="4:9" s="1" customFormat="1" ht="12.75">
      <c r="D61" s="92"/>
      <c r="F61" s="92"/>
      <c r="I61" s="118"/>
    </row>
    <row r="62" spans="4:9" s="1" customFormat="1" ht="12.75">
      <c r="D62" s="92"/>
      <c r="F62" s="92"/>
      <c r="I62" s="118"/>
    </row>
    <row r="63" spans="4:9" s="1" customFormat="1" ht="12.75">
      <c r="D63" s="92"/>
      <c r="F63" s="92"/>
      <c r="I63" s="118"/>
    </row>
    <row r="64" ht="12.75">
      <c r="I64" s="2"/>
    </row>
    <row r="65" s="3" customFormat="1" ht="12.75"/>
    <row r="66" spans="7:25" ht="12.75">
      <c r="G66" s="41"/>
      <c r="J66" s="41"/>
      <c r="L66" s="41"/>
      <c r="M66" s="41"/>
      <c r="O66" s="41"/>
      <c r="P66" s="41"/>
      <c r="S66" s="41"/>
      <c r="T66" s="41"/>
      <c r="U66" s="41"/>
      <c r="V66" s="41"/>
      <c r="W66" s="41"/>
      <c r="X66" s="41"/>
      <c r="Y66" s="41"/>
    </row>
    <row r="67" spans="7:25" ht="12.75">
      <c r="G67" s="41"/>
      <c r="J67" s="41"/>
      <c r="L67" s="41"/>
      <c r="M67" s="41"/>
      <c r="O67" s="41"/>
      <c r="P67" s="41"/>
      <c r="S67" s="41"/>
      <c r="T67" s="41"/>
      <c r="U67" s="41"/>
      <c r="V67" s="41"/>
      <c r="W67" s="41"/>
      <c r="X67" s="41"/>
      <c r="Y67" s="41"/>
    </row>
    <row r="68" s="2" customFormat="1" ht="12.75">
      <c r="B68" s="57"/>
    </row>
    <row r="69" spans="6:7" ht="12.75">
      <c r="F69" s="59"/>
      <c r="G69" s="41"/>
    </row>
    <row r="79" ht="12.75">
      <c r="B79" s="6"/>
    </row>
    <row r="80" spans="3:63" s="82" customFormat="1" ht="12.75"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41"/>
    </row>
    <row r="81" spans="3:73" s="28" customFormat="1" ht="12.75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41"/>
    </row>
    <row r="82" s="2" customFormat="1" ht="12.75"/>
    <row r="83" ht="12.75">
      <c r="E83" s="127"/>
    </row>
    <row r="85" s="3" customFormat="1" ht="12.75"/>
    <row r="86" spans="1:25" s="7" customFormat="1" ht="12.75">
      <c r="A86" s="4"/>
      <c r="B86" s="4"/>
      <c r="D86" s="11"/>
      <c r="E86" s="4"/>
      <c r="O86" s="38"/>
      <c r="P86" s="39"/>
      <c r="Q86" s="39"/>
      <c r="R86" s="128"/>
      <c r="T86" s="40"/>
      <c r="X86" s="4"/>
      <c r="Y86" s="41"/>
    </row>
    <row r="88" s="2" customFormat="1" ht="12.75"/>
    <row r="89" spans="4:11" ht="12.75">
      <c r="D89" s="38"/>
      <c r="E89" s="7"/>
      <c r="F89" s="7"/>
      <c r="G89" s="7"/>
      <c r="H89" s="7"/>
      <c r="J89" s="39"/>
      <c r="K89" s="7"/>
    </row>
    <row r="92" s="2" customFormat="1" ht="15.75">
      <c r="B92" s="71"/>
    </row>
    <row r="93" s="2" customFormat="1" ht="12.75"/>
    <row r="94" spans="1:21" s="3" customFormat="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0" ht="12.75">
      <c r="A95" s="5"/>
      <c r="B95" s="72"/>
      <c r="D95" s="73"/>
      <c r="E95" s="74"/>
      <c r="F95" s="73"/>
      <c r="G95" s="75"/>
      <c r="H95" s="76"/>
      <c r="I95" s="76"/>
      <c r="J95" s="76"/>
      <c r="K95" s="76"/>
      <c r="L95" s="76"/>
      <c r="M95" s="76"/>
      <c r="N95" s="76"/>
      <c r="O95" s="77"/>
      <c r="P95" s="77"/>
      <c r="Q95" s="73"/>
      <c r="R95" s="73"/>
      <c r="S95" s="73"/>
      <c r="T95" s="73"/>
    </row>
    <row r="96" spans="1:20" ht="12.75">
      <c r="A96" s="5"/>
      <c r="B96" s="72"/>
      <c r="D96" s="73"/>
      <c r="E96" s="74"/>
      <c r="F96" s="73"/>
      <c r="G96" s="75"/>
      <c r="H96" s="76"/>
      <c r="I96" s="76"/>
      <c r="J96" s="76"/>
      <c r="K96" s="76"/>
      <c r="L96" s="76"/>
      <c r="M96" s="76"/>
      <c r="N96" s="76"/>
      <c r="O96" s="77"/>
      <c r="P96" s="77"/>
      <c r="Q96" s="73"/>
      <c r="R96" s="73"/>
      <c r="S96" s="73"/>
      <c r="T96" s="73"/>
    </row>
    <row r="97" spans="1:20" ht="12.75">
      <c r="A97" s="5"/>
      <c r="B97" s="72"/>
      <c r="D97" s="73"/>
      <c r="E97" s="74"/>
      <c r="F97" s="73"/>
      <c r="G97" s="75"/>
      <c r="H97" s="76"/>
      <c r="I97" s="76"/>
      <c r="J97" s="76"/>
      <c r="K97" s="76"/>
      <c r="L97" s="76"/>
      <c r="M97" s="76"/>
      <c r="N97" s="76"/>
      <c r="O97" s="77"/>
      <c r="P97" s="77"/>
      <c r="Q97" s="73"/>
      <c r="R97" s="73"/>
      <c r="S97" s="73"/>
      <c r="T97" s="73"/>
    </row>
    <row r="98" spans="1:2" s="3" customFormat="1" ht="12.75">
      <c r="A98" s="2"/>
      <c r="B98" s="2"/>
    </row>
    <row r="99" s="2" customFormat="1" ht="15.75">
      <c r="B99" s="71"/>
    </row>
    <row r="100" spans="1:2" s="3" customFormat="1" ht="12.75">
      <c r="A100" s="2"/>
      <c r="B100" s="2"/>
    </row>
    <row r="101" spans="1:2" s="3" customFormat="1" ht="12.75">
      <c r="A101" s="2"/>
      <c r="B101" s="2"/>
    </row>
    <row r="102" s="2" customFormat="1" ht="12.75"/>
    <row r="103" s="2" customFormat="1" ht="12.75"/>
    <row r="104" s="2" customFormat="1" ht="12.75"/>
    <row r="105" s="2" customFormat="1" ht="12.75">
      <c r="B105" s="66"/>
    </row>
    <row r="106" s="5" customFormat="1" ht="12.75">
      <c r="B106" s="68"/>
    </row>
    <row r="107" s="5" customFormat="1" ht="12.75">
      <c r="B107" s="68"/>
    </row>
    <row r="108" s="5" customFormat="1" ht="12.75">
      <c r="B108" s="68"/>
    </row>
    <row r="109" s="5" customFormat="1" ht="12.75">
      <c r="B109" s="68"/>
    </row>
    <row r="110" s="2" customFormat="1" ht="12.75"/>
    <row r="111" s="2" customFormat="1" ht="12.75"/>
    <row r="112" spans="2:6" ht="12.75">
      <c r="B112" s="5"/>
      <c r="C112" s="131"/>
      <c r="D112" s="131"/>
      <c r="E112" s="131"/>
      <c r="F112" s="131"/>
    </row>
    <row r="113" s="85" customFormat="1" ht="12.75"/>
    <row r="114" s="85" customFormat="1" ht="12.75"/>
    <row r="115" spans="2:9" s="33" customFormat="1" ht="10.5" customHeight="1">
      <c r="B115" s="68"/>
      <c r="C115" s="78"/>
      <c r="D115" s="78"/>
      <c r="E115" s="78"/>
      <c r="F115" s="78"/>
      <c r="G115" s="79"/>
      <c r="H115" s="80"/>
      <c r="I115" s="79"/>
    </row>
    <row r="116" spans="2:9" s="81" customFormat="1" ht="10.5" customHeight="1">
      <c r="B116" s="68"/>
      <c r="C116" s="78"/>
      <c r="D116" s="78"/>
      <c r="E116" s="78"/>
      <c r="F116" s="78"/>
      <c r="G116" s="79"/>
      <c r="H116" s="80"/>
      <c r="I116" s="79"/>
    </row>
    <row r="117" spans="2:9" s="81" customFormat="1" ht="10.5" customHeight="1">
      <c r="B117" s="68"/>
      <c r="C117" s="78"/>
      <c r="D117" s="78"/>
      <c r="E117" s="78"/>
      <c r="F117" s="78"/>
      <c r="G117" s="79"/>
      <c r="H117" s="80"/>
      <c r="I117" s="79"/>
    </row>
    <row r="118" spans="2:9" s="81" customFormat="1" ht="10.5" customHeight="1">
      <c r="B118" s="68"/>
      <c r="C118" s="78"/>
      <c r="D118" s="78"/>
      <c r="E118" s="78"/>
      <c r="F118" s="78"/>
      <c r="G118" s="79"/>
      <c r="H118" s="80"/>
      <c r="I118" s="79"/>
    </row>
    <row r="119" s="85" customFormat="1" ht="12.75">
      <c r="H119" s="86"/>
    </row>
    <row r="120" spans="2:9" s="33" customFormat="1" ht="10.5" customHeight="1">
      <c r="B120" s="68"/>
      <c r="C120" s="78"/>
      <c r="D120" s="78"/>
      <c r="E120" s="78"/>
      <c r="F120" s="78"/>
      <c r="G120" s="79"/>
      <c r="H120" s="80"/>
      <c r="I120" s="79"/>
    </row>
    <row r="121" spans="2:9" s="81" customFormat="1" ht="10.5" customHeight="1">
      <c r="B121" s="68"/>
      <c r="C121" s="78"/>
      <c r="D121" s="78"/>
      <c r="E121" s="78"/>
      <c r="F121" s="78"/>
      <c r="G121" s="79"/>
      <c r="H121" s="80"/>
      <c r="I121" s="79"/>
    </row>
    <row r="122" spans="2:9" s="81" customFormat="1" ht="10.5" customHeight="1">
      <c r="B122" s="68"/>
      <c r="C122" s="78"/>
      <c r="D122" s="78"/>
      <c r="E122" s="78"/>
      <c r="F122" s="78"/>
      <c r="G122" s="79"/>
      <c r="H122" s="80"/>
      <c r="I122" s="79"/>
    </row>
    <row r="123" spans="2:9" s="81" customFormat="1" ht="10.5" customHeight="1">
      <c r="B123" s="68"/>
      <c r="C123" s="78"/>
      <c r="D123" s="78"/>
      <c r="E123" s="78"/>
      <c r="F123" s="78"/>
      <c r="G123" s="79"/>
      <c r="H123" s="80"/>
      <c r="I123" s="79"/>
    </row>
    <row r="124" s="85" customFormat="1" ht="12.75">
      <c r="H124" s="86"/>
    </row>
    <row r="125" spans="2:9" s="33" customFormat="1" ht="10.5" customHeight="1">
      <c r="B125" s="68"/>
      <c r="C125" s="78"/>
      <c r="D125" s="78"/>
      <c r="E125" s="78"/>
      <c r="F125" s="78"/>
      <c r="G125" s="79"/>
      <c r="H125" s="80"/>
      <c r="I125" s="79"/>
    </row>
    <row r="126" spans="2:9" s="81" customFormat="1" ht="10.5" customHeight="1">
      <c r="B126" s="68"/>
      <c r="C126" s="78"/>
      <c r="D126" s="78"/>
      <c r="E126" s="78"/>
      <c r="F126" s="78"/>
      <c r="G126" s="79"/>
      <c r="H126" s="80"/>
      <c r="I126" s="79"/>
    </row>
    <row r="127" spans="2:9" s="81" customFormat="1" ht="10.5" customHeight="1">
      <c r="B127" s="68"/>
      <c r="C127" s="78"/>
      <c r="D127" s="78"/>
      <c r="E127" s="78"/>
      <c r="F127" s="78"/>
      <c r="G127" s="79"/>
      <c r="H127" s="80"/>
      <c r="I127" s="79"/>
    </row>
    <row r="128" spans="2:9" s="81" customFormat="1" ht="10.5" customHeight="1">
      <c r="B128" s="68"/>
      <c r="C128" s="78"/>
      <c r="D128" s="78"/>
      <c r="E128" s="78"/>
      <c r="F128" s="78"/>
      <c r="G128" s="79"/>
      <c r="H128" s="80"/>
      <c r="I128" s="79"/>
    </row>
    <row r="129" spans="2:9" s="81" customFormat="1" ht="10.5" customHeight="1">
      <c r="B129" s="87"/>
      <c r="C129" s="78"/>
      <c r="D129" s="78"/>
      <c r="E129" s="78"/>
      <c r="F129" s="78"/>
      <c r="G129" s="79"/>
      <c r="H129" s="88"/>
      <c r="I129" s="79"/>
    </row>
    <row r="130" spans="2:9" s="61" customFormat="1" ht="10.5" customHeight="1">
      <c r="B130" s="62"/>
      <c r="C130" s="63"/>
      <c r="D130" s="63"/>
      <c r="E130" s="63"/>
      <c r="F130" s="63"/>
      <c r="G130" s="64"/>
      <c r="H130" s="65"/>
      <c r="I130" s="64"/>
    </row>
    <row r="131" s="35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pans="2:9" s="81" customFormat="1" ht="10.5" customHeight="1">
      <c r="B144" s="87"/>
      <c r="C144" s="78"/>
      <c r="D144" s="78"/>
      <c r="E144" s="78"/>
      <c r="F144" s="78"/>
      <c r="G144" s="79"/>
      <c r="H144" s="88"/>
      <c r="I144" s="79"/>
    </row>
    <row r="145" s="2" customFormat="1" ht="12.75">
      <c r="B145" s="57"/>
    </row>
    <row r="148" spans="1:8" ht="12.75">
      <c r="A148" s="47"/>
      <c r="B148" s="48"/>
      <c r="C148" s="47"/>
      <c r="D148" s="47"/>
      <c r="E148" s="47"/>
      <c r="F148" s="47"/>
      <c r="G148" s="2"/>
      <c r="H148" s="2"/>
    </row>
    <row r="149" s="2" customFormat="1" ht="12.75"/>
    <row r="150" s="2" customFormat="1" ht="12.75"/>
    <row r="151" spans="1:10" ht="12.75">
      <c r="A151" s="2"/>
      <c r="B151" s="9"/>
      <c r="D151" s="2"/>
      <c r="E151" s="2"/>
      <c r="F151" s="2"/>
      <c r="G151" s="2"/>
      <c r="H151" s="2"/>
      <c r="J151" s="42"/>
    </row>
    <row r="152" spans="1:10" ht="12.75">
      <c r="A152" s="2"/>
      <c r="B152" s="9"/>
      <c r="D152" s="2"/>
      <c r="E152" s="2"/>
      <c r="F152" s="2"/>
      <c r="G152" s="2"/>
      <c r="H152" s="2"/>
      <c r="J152" s="42"/>
    </row>
    <row r="153" spans="1:10" ht="12.75">
      <c r="A153" s="2"/>
      <c r="B153" s="9"/>
      <c r="D153" s="2"/>
      <c r="E153" s="2"/>
      <c r="F153" s="2"/>
      <c r="G153" s="2"/>
      <c r="H153" s="2"/>
      <c r="J153" s="42"/>
    </row>
    <row r="154" spans="1:10" ht="12.75">
      <c r="A154" s="2"/>
      <c r="B154" s="9"/>
      <c r="D154" s="2"/>
      <c r="E154" s="2"/>
      <c r="F154" s="2"/>
      <c r="G154" s="2"/>
      <c r="H154" s="2"/>
      <c r="J154" s="42"/>
    </row>
    <row r="155" spans="1:10" ht="12.75">
      <c r="A155" s="2"/>
      <c r="B155" s="9"/>
      <c r="D155" s="2"/>
      <c r="E155" s="2"/>
      <c r="F155" s="2"/>
      <c r="G155" s="2"/>
      <c r="H155" s="2"/>
      <c r="J155" s="42"/>
    </row>
    <row r="156" spans="1:10" ht="12.75">
      <c r="A156" s="2"/>
      <c r="B156" s="9"/>
      <c r="D156" s="2"/>
      <c r="E156" s="2"/>
      <c r="F156" s="2"/>
      <c r="G156" s="2"/>
      <c r="H156" s="2"/>
      <c r="J156" s="42"/>
    </row>
    <row r="157" s="9" customFormat="1" ht="12.75">
      <c r="A157" s="2"/>
    </row>
    <row r="158" spans="1:8" ht="12.75">
      <c r="A158" s="2"/>
      <c r="B158" s="9"/>
      <c r="C158" s="2"/>
      <c r="D158" s="2"/>
      <c r="E158" s="2"/>
      <c r="F158" s="2"/>
      <c r="G158" s="2"/>
      <c r="H158" s="2"/>
    </row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5" customFormat="1" ht="12.75">
      <c r="A185" s="43"/>
    </row>
    <row r="186" s="5" customFormat="1" ht="12.75"/>
    <row r="187" s="5" customFormat="1" ht="12.75"/>
    <row r="188" s="2" customFormat="1" ht="12.75">
      <c r="A188" s="5"/>
    </row>
    <row r="189" s="2" customFormat="1" ht="12.75">
      <c r="A189" s="5"/>
    </row>
    <row r="190" s="2" customFormat="1" ht="12.75">
      <c r="A190" s="5"/>
    </row>
    <row r="191" s="2" customFormat="1" ht="12.75">
      <c r="A191" s="5"/>
    </row>
    <row r="192" s="2" customFormat="1" ht="12.75">
      <c r="A192" s="5"/>
    </row>
    <row r="194" spans="1:8" ht="12.75">
      <c r="A194" s="47"/>
      <c r="B194" s="48"/>
      <c r="C194" s="47"/>
      <c r="D194" s="47"/>
      <c r="E194" s="47"/>
      <c r="F194" s="47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D203" s="2"/>
      <c r="E203" s="2"/>
      <c r="F203" s="2"/>
      <c r="G203" s="2"/>
      <c r="H203" s="2"/>
    </row>
    <row r="204" spans="1:10" ht="12.75">
      <c r="A204" s="2"/>
      <c r="B204" s="9"/>
      <c r="D204" s="2"/>
      <c r="E204" s="2"/>
      <c r="F204" s="2"/>
      <c r="G204" s="2"/>
      <c r="H204" s="2"/>
      <c r="J204" s="42"/>
    </row>
    <row r="205" spans="1:8" ht="12.75">
      <c r="A205" s="2"/>
      <c r="B205" s="9"/>
      <c r="C205" s="2"/>
      <c r="D205" s="2"/>
      <c r="E205" s="2"/>
      <c r="F205" s="2"/>
      <c r="G205" s="2"/>
      <c r="H205" s="2"/>
    </row>
    <row r="206" spans="1:10" ht="12.75">
      <c r="A206" s="2"/>
      <c r="B206" s="9"/>
      <c r="D206" s="2"/>
      <c r="E206" s="2"/>
      <c r="F206" s="2"/>
      <c r="G206" s="2"/>
      <c r="H206" s="2"/>
      <c r="J206" s="42"/>
    </row>
    <row r="207" s="2" customFormat="1" ht="12.75"/>
    <row r="208" s="2" customFormat="1" ht="12.75">
      <c r="B208" s="52"/>
    </row>
    <row r="209" spans="1:8" ht="12.75">
      <c r="A209" s="2"/>
      <c r="B209" s="9"/>
      <c r="C209" s="2"/>
      <c r="D209" s="2"/>
      <c r="E209" s="2"/>
      <c r="F209" s="2"/>
      <c r="G209" s="2"/>
      <c r="H209" s="2"/>
    </row>
    <row r="210" s="2" customFormat="1" ht="12.75"/>
    <row r="211" s="2" customFormat="1" ht="12.75"/>
    <row r="212" spans="3:8" s="2" customFormat="1" ht="12.75">
      <c r="C212" s="26"/>
      <c r="D212" s="26"/>
      <c r="E212" s="26"/>
      <c r="F212" s="26"/>
      <c r="G212" s="26"/>
      <c r="H212" s="26"/>
    </row>
    <row r="213" s="2" customFormat="1" ht="12.75">
      <c r="B213" s="9"/>
    </row>
    <row r="214" s="2" customFormat="1" ht="12.75"/>
    <row r="215" s="2" customFormat="1" ht="12.75">
      <c r="B215" s="52"/>
    </row>
    <row r="216" spans="3:8" s="2" customFormat="1" ht="12.75">
      <c r="C216" s="26"/>
      <c r="D216" s="26"/>
      <c r="E216" s="26"/>
      <c r="F216" s="26"/>
      <c r="G216" s="26"/>
      <c r="H216" s="26"/>
    </row>
    <row r="217" spans="3:8" s="2" customFormat="1" ht="12.75">
      <c r="C217" s="26"/>
      <c r="D217" s="26"/>
      <c r="E217" s="26"/>
      <c r="F217" s="26"/>
      <c r="G217" s="26"/>
      <c r="H217" s="26"/>
    </row>
    <row r="218" spans="3:8" s="2" customFormat="1" ht="12.75">
      <c r="C218" s="26"/>
      <c r="D218" s="26"/>
      <c r="E218" s="26"/>
      <c r="F218" s="26"/>
      <c r="G218" s="26"/>
      <c r="H218" s="26"/>
    </row>
    <row r="219" spans="3:8" s="2" customFormat="1" ht="12.75">
      <c r="C219" s="26"/>
      <c r="D219" s="26"/>
      <c r="E219" s="26"/>
      <c r="F219" s="26"/>
      <c r="G219" s="26"/>
      <c r="H219" s="26"/>
    </row>
    <row r="220" spans="3:8" s="2" customFormat="1" ht="12.75">
      <c r="C220" s="26"/>
      <c r="D220" s="26"/>
      <c r="E220" s="26"/>
      <c r="F220" s="26"/>
      <c r="G220" s="26"/>
      <c r="H220" s="26"/>
    </row>
    <row r="221" spans="1:3" s="5" customFormat="1" ht="12.75">
      <c r="A221" s="2"/>
      <c r="B221" s="2"/>
      <c r="C221" s="2"/>
    </row>
    <row r="222" spans="1:3" s="5" customFormat="1" ht="12.75">
      <c r="A222" s="2"/>
      <c r="B222" s="2"/>
      <c r="C222" s="2"/>
    </row>
    <row r="223" spans="1:3" s="5" customFormat="1" ht="12.75">
      <c r="A223" s="2"/>
      <c r="B223" s="2"/>
      <c r="C223" s="2"/>
    </row>
    <row r="225" spans="1:8" ht="12.75">
      <c r="A225" s="47"/>
      <c r="B225" s="48"/>
      <c r="C225" s="47"/>
      <c r="D225" s="47"/>
      <c r="E225" s="47"/>
      <c r="F225" s="47"/>
      <c r="G225" s="2"/>
      <c r="H225" s="2"/>
    </row>
    <row r="226" s="2" customFormat="1" ht="12.75"/>
    <row r="227" spans="1:8" ht="12.75">
      <c r="A227" s="2"/>
      <c r="B227" s="2"/>
      <c r="C227" s="2"/>
      <c r="D227" s="2"/>
      <c r="E227" s="2"/>
      <c r="F227" s="2"/>
      <c r="G227" s="2"/>
      <c r="H227" s="2"/>
    </row>
    <row r="228" spans="1:8" ht="12.75">
      <c r="A228" s="2"/>
      <c r="B228" s="2"/>
      <c r="C228" s="2"/>
      <c r="D228" s="2"/>
      <c r="E228" s="2"/>
      <c r="F228" s="2"/>
      <c r="G228" s="2"/>
      <c r="H228" s="2"/>
    </row>
    <row r="229" spans="1:8" ht="12.75">
      <c r="A229" s="2"/>
      <c r="B229" s="2"/>
      <c r="C229" s="2"/>
      <c r="D229" s="2"/>
      <c r="E229" s="2"/>
      <c r="F229" s="2"/>
      <c r="G229" s="2"/>
      <c r="H229" s="2"/>
    </row>
    <row r="230" s="2" customFormat="1" ht="12.75"/>
    <row r="231" spans="1:8" ht="12.75">
      <c r="A231" s="2"/>
      <c r="D231" s="2"/>
      <c r="E231" s="2"/>
      <c r="F231" s="2"/>
      <c r="G231" s="2"/>
      <c r="H231" s="2"/>
    </row>
    <row r="232" spans="1:10" ht="12.75">
      <c r="A232" s="2"/>
      <c r="B232" s="9"/>
      <c r="D232" s="2"/>
      <c r="E232" s="2"/>
      <c r="F232" s="2"/>
      <c r="G232" s="2"/>
      <c r="H232" s="2"/>
      <c r="J232" s="42"/>
    </row>
    <row r="233" spans="1:10" ht="12.75">
      <c r="A233" s="2"/>
      <c r="B233" s="9"/>
      <c r="D233" s="2"/>
      <c r="E233" s="2"/>
      <c r="F233" s="2"/>
      <c r="G233" s="2"/>
      <c r="H233" s="2"/>
      <c r="J233" s="42"/>
    </row>
    <row r="234" spans="1:10" ht="12.75">
      <c r="A234" s="2"/>
      <c r="B234" s="9"/>
      <c r="D234" s="2"/>
      <c r="E234" s="2"/>
      <c r="F234" s="2"/>
      <c r="G234" s="2"/>
      <c r="H234" s="2"/>
      <c r="J234" s="42"/>
    </row>
    <row r="235" spans="1:10" ht="12.75">
      <c r="A235" s="2"/>
      <c r="B235" s="9"/>
      <c r="D235" s="2"/>
      <c r="E235" s="2"/>
      <c r="F235" s="2"/>
      <c r="G235" s="2"/>
      <c r="H235" s="2"/>
      <c r="J235" s="42"/>
    </row>
    <row r="236" s="9" customFormat="1" ht="12.75">
      <c r="A236" s="2"/>
    </row>
    <row r="237" spans="1:8" ht="12.75">
      <c r="A237" s="2"/>
      <c r="B237" s="9"/>
      <c r="C237" s="2"/>
      <c r="D237" s="2"/>
      <c r="E237" s="2"/>
      <c r="F237" s="2"/>
      <c r="G237" s="2"/>
      <c r="H237" s="2"/>
    </row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pans="1:10" ht="12.75">
      <c r="A246" s="2"/>
      <c r="B246" s="9"/>
      <c r="D246" s="2"/>
      <c r="E246" s="2"/>
      <c r="F246" s="2"/>
      <c r="G246" s="2"/>
      <c r="H246" s="2"/>
      <c r="J246" s="42"/>
    </row>
    <row r="247" spans="1:10" ht="12.75">
      <c r="A247" s="2"/>
      <c r="B247" s="9"/>
      <c r="D247" s="2"/>
      <c r="E247" s="2"/>
      <c r="F247" s="2"/>
      <c r="G247" s="2"/>
      <c r="H247" s="2"/>
      <c r="J247" s="42"/>
    </row>
    <row r="248" spans="1:10" ht="12.75">
      <c r="A248" s="2"/>
      <c r="B248" s="9"/>
      <c r="D248" s="2"/>
      <c r="E248" s="2"/>
      <c r="F248" s="2"/>
      <c r="G248" s="2"/>
      <c r="H248" s="2"/>
      <c r="J248" s="42"/>
    </row>
    <row r="249" spans="1:10" ht="12.75">
      <c r="A249" s="2"/>
      <c r="B249" s="9"/>
      <c r="D249" s="2"/>
      <c r="E249" s="2"/>
      <c r="F249" s="2"/>
      <c r="G249" s="2"/>
      <c r="H249" s="2"/>
      <c r="J249" s="42"/>
    </row>
    <row r="250" s="9" customFormat="1" ht="12.75">
      <c r="A250" s="2"/>
    </row>
    <row r="251" spans="1:8" ht="12.75">
      <c r="A251" s="2"/>
      <c r="B251" s="9"/>
      <c r="C251" s="2"/>
      <c r="D251" s="2"/>
      <c r="E251" s="2"/>
      <c r="F251" s="2"/>
      <c r="G251" s="2"/>
      <c r="H251" s="2"/>
    </row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pans="1:8" ht="12.75">
      <c r="A259" s="2"/>
      <c r="B259" s="9"/>
      <c r="C259" s="2"/>
      <c r="D259" s="2"/>
      <c r="E259" s="2"/>
      <c r="F259" s="2"/>
      <c r="G259" s="2"/>
      <c r="H259" s="2"/>
    </row>
    <row r="260" spans="1:8" ht="12.75">
      <c r="A260" s="2"/>
      <c r="B260" s="9"/>
      <c r="C260" s="2"/>
      <c r="D260" s="2"/>
      <c r="E260" s="2"/>
      <c r="F260" s="2"/>
      <c r="G260" s="2"/>
      <c r="H260" s="2"/>
    </row>
    <row r="261" spans="1:8" ht="12.75">
      <c r="A261" s="2"/>
      <c r="B261" s="9"/>
      <c r="C261" s="2"/>
      <c r="D261" s="2"/>
      <c r="E261" s="2"/>
      <c r="F261" s="2"/>
      <c r="G261" s="2"/>
      <c r="H261" s="2"/>
    </row>
    <row r="262" spans="1:8" ht="12.75">
      <c r="A262" s="2"/>
      <c r="B262" s="9"/>
      <c r="C262" s="2"/>
      <c r="D262" s="2"/>
      <c r="E262" s="2"/>
      <c r="F262" s="2"/>
      <c r="G262" s="2"/>
      <c r="H262" s="2"/>
    </row>
    <row r="263" spans="1:10" ht="12.75">
      <c r="A263" s="2"/>
      <c r="B263" s="9"/>
      <c r="D263" s="2"/>
      <c r="E263" s="2"/>
      <c r="F263" s="2"/>
      <c r="G263" s="2"/>
      <c r="H263" s="2"/>
      <c r="J263" s="42"/>
    </row>
    <row r="264" spans="1:8" ht="12.75">
      <c r="A264" s="2"/>
      <c r="B264" s="9"/>
      <c r="C264" s="2"/>
      <c r="D264" s="2"/>
      <c r="E264" s="2"/>
      <c r="F264" s="2"/>
      <c r="G264" s="2"/>
      <c r="H264" s="2"/>
    </row>
    <row r="265" spans="1:8" ht="12.75">
      <c r="A265" s="2"/>
      <c r="B265" s="9"/>
      <c r="C265" s="2"/>
      <c r="D265" s="2"/>
      <c r="E265" s="2"/>
      <c r="F265" s="2"/>
      <c r="G265" s="2"/>
      <c r="H265" s="2"/>
    </row>
    <row r="266" spans="1:8" ht="12.75">
      <c r="A266" s="2"/>
      <c r="B266" s="9"/>
      <c r="C266" s="2"/>
      <c r="D266" s="2"/>
      <c r="E266" s="2"/>
      <c r="F266" s="2"/>
      <c r="G266" s="2"/>
      <c r="H266" s="2"/>
    </row>
    <row r="267" spans="1:8" ht="12.75">
      <c r="A267" s="2"/>
      <c r="B267" s="9"/>
      <c r="C267" s="2"/>
      <c r="D267" s="2"/>
      <c r="E267" s="2"/>
      <c r="F267" s="2"/>
      <c r="G267" s="2"/>
      <c r="H267" s="2"/>
    </row>
    <row r="268" spans="1:8" ht="12.75">
      <c r="A268" s="2"/>
      <c r="B268" s="9"/>
      <c r="C268" s="2"/>
      <c r="D268" s="2"/>
      <c r="E268" s="2"/>
      <c r="F268" s="2"/>
      <c r="G268" s="2"/>
      <c r="H268" s="2"/>
    </row>
    <row r="269" spans="1:8" ht="12.75">
      <c r="A269" s="2"/>
      <c r="B269" s="2"/>
      <c r="C269" s="2"/>
      <c r="D269" s="2"/>
      <c r="E269" s="2"/>
      <c r="F269" s="2"/>
      <c r="G269" s="2"/>
      <c r="H269" s="2"/>
    </row>
    <row r="270" spans="1:8" ht="12.75">
      <c r="A270" s="2"/>
      <c r="B270" s="2"/>
      <c r="C270" s="2"/>
      <c r="D270" s="2"/>
      <c r="E270" s="2"/>
      <c r="F270" s="2"/>
      <c r="G270" s="2"/>
      <c r="H270" s="2"/>
    </row>
    <row r="271" spans="1:8" ht="12.75">
      <c r="A271" s="2"/>
      <c r="B271" s="2"/>
      <c r="C271" s="2"/>
      <c r="D271" s="2"/>
      <c r="E271" s="2"/>
      <c r="F271" s="2"/>
      <c r="G271" s="2"/>
      <c r="H271" s="2"/>
    </row>
    <row r="272" spans="1:8" ht="12.75">
      <c r="A272" s="2"/>
      <c r="B272" s="2"/>
      <c r="C272" s="2"/>
      <c r="D272" s="2"/>
      <c r="E272" s="2"/>
      <c r="F272" s="2"/>
      <c r="G272" s="2"/>
      <c r="H272" s="2"/>
    </row>
    <row r="273" spans="1:8" ht="12.75">
      <c r="A273" s="2"/>
      <c r="B273" s="2"/>
      <c r="C273" s="2"/>
      <c r="D273" s="2"/>
      <c r="E273" s="2"/>
      <c r="F273" s="2"/>
      <c r="G273" s="2"/>
      <c r="H273" s="2"/>
    </row>
    <row r="274" spans="1:8" ht="12.75">
      <c r="A274" s="2"/>
      <c r="B274" s="2"/>
      <c r="C274" s="9"/>
      <c r="D274" s="9"/>
      <c r="E274" s="9"/>
      <c r="F274" s="9"/>
      <c r="G274" s="9"/>
      <c r="H274" s="9"/>
    </row>
    <row r="275" spans="1:8" s="5" customFormat="1" ht="12.75">
      <c r="A275" s="2"/>
      <c r="C275" s="26"/>
      <c r="D275" s="26"/>
      <c r="E275" s="26"/>
      <c r="F275" s="26"/>
      <c r="G275" s="26"/>
      <c r="H275" s="26"/>
    </row>
    <row r="276" spans="1:8" ht="12.75">
      <c r="A276" s="2"/>
      <c r="B276" s="9"/>
      <c r="C276" s="9"/>
      <c r="D276" s="9"/>
      <c r="E276" s="9"/>
      <c r="F276" s="9"/>
      <c r="G276" s="9"/>
      <c r="H276" s="9"/>
    </row>
    <row r="277" spans="1:8" ht="12.75">
      <c r="A277" s="2"/>
      <c r="C277" s="9"/>
      <c r="D277" s="9"/>
      <c r="E277" s="9"/>
      <c r="F277" s="9"/>
      <c r="G277" s="9"/>
      <c r="H277" s="9"/>
    </row>
    <row r="278" spans="1:10" ht="12.75">
      <c r="A278" s="2"/>
      <c r="B278" s="9"/>
      <c r="D278" s="2"/>
      <c r="E278" s="2"/>
      <c r="F278" s="2"/>
      <c r="G278" s="2"/>
      <c r="H278" s="2"/>
      <c r="J278" s="42"/>
    </row>
    <row r="279" spans="1:10" ht="12.75">
      <c r="A279" s="2"/>
      <c r="B279" s="9"/>
      <c r="D279" s="2"/>
      <c r="E279" s="2"/>
      <c r="F279" s="2"/>
      <c r="G279" s="2"/>
      <c r="H279" s="2"/>
      <c r="J279" s="42"/>
    </row>
    <row r="280" spans="1:10" ht="12.75">
      <c r="A280" s="2"/>
      <c r="B280" s="9"/>
      <c r="D280" s="2"/>
      <c r="E280" s="2"/>
      <c r="F280" s="2"/>
      <c r="G280" s="2"/>
      <c r="H280" s="2"/>
      <c r="J280" s="42"/>
    </row>
    <row r="281" spans="1:10" ht="12.75">
      <c r="A281" s="2"/>
      <c r="B281" s="9"/>
      <c r="D281" s="2"/>
      <c r="E281" s="2"/>
      <c r="F281" s="2"/>
      <c r="G281" s="2"/>
      <c r="H281" s="2"/>
      <c r="J281" s="42"/>
    </row>
    <row r="282" s="9" customFormat="1" ht="12.75">
      <c r="A282" s="2"/>
    </row>
    <row r="283" spans="1:8" ht="12.75">
      <c r="A283" s="2"/>
      <c r="B283" s="9"/>
      <c r="C283" s="2"/>
      <c r="D283" s="2"/>
      <c r="E283" s="2"/>
      <c r="F283" s="2"/>
      <c r="G283" s="2"/>
      <c r="H283" s="2"/>
    </row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pans="1:10" ht="12.75">
      <c r="A292" s="2"/>
      <c r="B292" s="9"/>
      <c r="D292" s="2"/>
      <c r="E292" s="2"/>
      <c r="F292" s="2"/>
      <c r="G292" s="2"/>
      <c r="H292" s="2"/>
      <c r="J292" s="42"/>
    </row>
    <row r="293" spans="1:10" ht="12.75">
      <c r="A293" s="2"/>
      <c r="B293" s="9"/>
      <c r="D293" s="2"/>
      <c r="E293" s="2"/>
      <c r="F293" s="2"/>
      <c r="G293" s="2"/>
      <c r="H293" s="2"/>
      <c r="J293" s="42"/>
    </row>
    <row r="294" spans="1:10" ht="12.75">
      <c r="A294" s="2"/>
      <c r="B294" s="9"/>
      <c r="D294" s="2"/>
      <c r="E294" s="2"/>
      <c r="F294" s="2"/>
      <c r="G294" s="2"/>
      <c r="H294" s="2"/>
      <c r="J294" s="42"/>
    </row>
    <row r="295" spans="1:10" ht="12.75">
      <c r="A295" s="2"/>
      <c r="B295" s="9"/>
      <c r="D295" s="2"/>
      <c r="E295" s="2"/>
      <c r="F295" s="2"/>
      <c r="G295" s="2"/>
      <c r="H295" s="2"/>
      <c r="J295" s="42"/>
    </row>
    <row r="296" s="9" customFormat="1" ht="12.75">
      <c r="A296" s="2"/>
    </row>
    <row r="297" spans="1:8" ht="12.75">
      <c r="A297" s="2"/>
      <c r="B297" s="9"/>
      <c r="C297" s="2"/>
      <c r="D297" s="2"/>
      <c r="E297" s="2"/>
      <c r="F297" s="2"/>
      <c r="G297" s="2"/>
      <c r="H297" s="2"/>
    </row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pans="1:8" ht="12.75">
      <c r="A305" s="2"/>
      <c r="B305" s="9"/>
      <c r="C305" s="2"/>
      <c r="D305" s="2"/>
      <c r="E305" s="2"/>
      <c r="F305" s="2"/>
      <c r="G305" s="2"/>
      <c r="H305" s="2"/>
    </row>
    <row r="306" spans="1:8" ht="12.75">
      <c r="A306" s="2"/>
      <c r="B306" s="9"/>
      <c r="C306" s="2"/>
      <c r="D306" s="2"/>
      <c r="E306" s="2"/>
      <c r="F306" s="2"/>
      <c r="G306" s="2"/>
      <c r="H306" s="2"/>
    </row>
    <row r="307" spans="1:8" ht="12.75">
      <c r="A307" s="2"/>
      <c r="B307" s="9"/>
      <c r="C307" s="2"/>
      <c r="D307" s="2"/>
      <c r="E307" s="2"/>
      <c r="F307" s="2"/>
      <c r="G307" s="2"/>
      <c r="H307" s="2"/>
    </row>
    <row r="308" spans="1:10" ht="12.75">
      <c r="A308" s="2"/>
      <c r="B308" s="9"/>
      <c r="D308" s="2"/>
      <c r="E308" s="2"/>
      <c r="F308" s="2"/>
      <c r="G308" s="2"/>
      <c r="H308" s="2"/>
      <c r="J308" s="42"/>
    </row>
    <row r="309" spans="1:10" ht="12.75">
      <c r="A309" s="2"/>
      <c r="B309" s="9"/>
      <c r="D309" s="2"/>
      <c r="E309" s="2"/>
      <c r="F309" s="2"/>
      <c r="G309" s="2"/>
      <c r="H309" s="2"/>
      <c r="J309" s="42"/>
    </row>
    <row r="310" spans="1:10" ht="12.75">
      <c r="A310" s="2"/>
      <c r="B310" s="9"/>
      <c r="D310" s="2"/>
      <c r="E310" s="2"/>
      <c r="F310" s="2"/>
      <c r="G310" s="2"/>
      <c r="H310" s="2"/>
      <c r="J310" s="42"/>
    </row>
    <row r="311" spans="1:8" ht="12.75">
      <c r="A311" s="2"/>
      <c r="B311" s="9"/>
      <c r="C311" s="2"/>
      <c r="D311" s="2"/>
      <c r="E311" s="2"/>
      <c r="F311" s="2"/>
      <c r="G311" s="2"/>
      <c r="H311" s="2"/>
    </row>
    <row r="312" spans="1:8" ht="12.75">
      <c r="A312" s="2"/>
      <c r="B312" s="9"/>
      <c r="C312" s="2"/>
      <c r="D312" s="2"/>
      <c r="E312" s="2"/>
      <c r="F312" s="2"/>
      <c r="G312" s="2"/>
      <c r="H312" s="2"/>
    </row>
    <row r="313" spans="1:8" ht="12.75">
      <c r="A313" s="2"/>
      <c r="B313" s="9"/>
      <c r="C313" s="2"/>
      <c r="D313" s="2"/>
      <c r="E313" s="2"/>
      <c r="F313" s="2"/>
      <c r="G313" s="2"/>
      <c r="H313" s="2"/>
    </row>
    <row r="314" spans="1:8" ht="12.75">
      <c r="A314" s="2"/>
      <c r="B314" s="9"/>
      <c r="C314" s="2"/>
      <c r="D314" s="2"/>
      <c r="E314" s="2"/>
      <c r="F314" s="2"/>
      <c r="G314" s="2"/>
      <c r="H314" s="2"/>
    </row>
    <row r="315" spans="1:8" ht="12.75">
      <c r="A315" s="2"/>
      <c r="B315" s="9"/>
      <c r="C315" s="2"/>
      <c r="D315" s="2"/>
      <c r="E315" s="2"/>
      <c r="F315" s="2"/>
      <c r="G315" s="2"/>
      <c r="H315" s="2"/>
    </row>
    <row r="316" spans="1:8" ht="12.75">
      <c r="A316" s="2"/>
      <c r="B316" s="2"/>
      <c r="C316" s="2"/>
      <c r="D316" s="2"/>
      <c r="E316" s="2"/>
      <c r="F316" s="2"/>
      <c r="G316" s="2"/>
      <c r="H316" s="2"/>
    </row>
    <row r="317" spans="1:8" ht="12.75">
      <c r="A317" s="2"/>
      <c r="B317" s="2"/>
      <c r="C317" s="2"/>
      <c r="D317" s="2"/>
      <c r="E317" s="2"/>
      <c r="F317" s="2"/>
      <c r="G317" s="2"/>
      <c r="H317" s="2"/>
    </row>
    <row r="318" spans="1:8" ht="12.75">
      <c r="A318" s="2"/>
      <c r="B318" s="2"/>
      <c r="C318" s="2"/>
      <c r="D318" s="2"/>
      <c r="E318" s="2"/>
      <c r="F318" s="2"/>
      <c r="G318" s="2"/>
      <c r="H318" s="2"/>
    </row>
    <row r="319" spans="1:8" ht="12.75">
      <c r="A319" s="2"/>
      <c r="B319" s="2"/>
      <c r="C319" s="2"/>
      <c r="D319" s="2"/>
      <c r="E319" s="2"/>
      <c r="F319" s="2"/>
      <c r="G319" s="2"/>
      <c r="H319" s="2"/>
    </row>
    <row r="320" spans="1:8" ht="12.75">
      <c r="A320" s="2"/>
      <c r="B320" s="2"/>
      <c r="C320" s="2"/>
      <c r="D320" s="2"/>
      <c r="E320" s="2"/>
      <c r="F320" s="2"/>
      <c r="G320" s="2"/>
      <c r="H320" s="2"/>
    </row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pans="1:8" ht="12.75">
      <c r="A329" s="2"/>
      <c r="B329" s="2"/>
      <c r="C329" s="9"/>
      <c r="D329" s="9"/>
      <c r="E329" s="9"/>
      <c r="F329" s="9"/>
      <c r="G329" s="9"/>
      <c r="H329" s="9"/>
    </row>
    <row r="331" spans="1:3" s="5" customFormat="1" ht="12.75">
      <c r="A331" s="2"/>
      <c r="B331" s="2"/>
      <c r="C331" s="2"/>
    </row>
    <row r="333" spans="1:8" s="41" customFormat="1" ht="12.75">
      <c r="A333" s="107"/>
      <c r="B333" s="108"/>
      <c r="C333" s="107"/>
      <c r="D333" s="107"/>
      <c r="E333" s="107"/>
      <c r="F333" s="107"/>
      <c r="G333" s="42"/>
      <c r="H333" s="42"/>
    </row>
    <row r="334" s="42" customFormat="1" ht="12.75"/>
    <row r="335" s="42" customFormat="1" ht="12.75"/>
    <row r="336" spans="1:10" s="41" customFormat="1" ht="12.75">
      <c r="A336" s="42"/>
      <c r="B336" s="106"/>
      <c r="D336" s="42"/>
      <c r="E336" s="42"/>
      <c r="F336" s="42"/>
      <c r="G336" s="42"/>
      <c r="H336" s="42"/>
      <c r="J336" s="42"/>
    </row>
    <row r="337" spans="1:10" s="41" customFormat="1" ht="12.75">
      <c r="A337" s="42"/>
      <c r="B337" s="106"/>
      <c r="D337" s="42"/>
      <c r="E337" s="42"/>
      <c r="F337" s="42"/>
      <c r="G337" s="42"/>
      <c r="H337" s="42"/>
      <c r="J337" s="42"/>
    </row>
    <row r="338" spans="1:10" s="41" customFormat="1" ht="12.75">
      <c r="A338" s="42"/>
      <c r="B338" s="106"/>
      <c r="D338" s="42"/>
      <c r="E338" s="42"/>
      <c r="F338" s="42"/>
      <c r="G338" s="42"/>
      <c r="H338" s="42"/>
      <c r="J338" s="42"/>
    </row>
    <row r="339" spans="1:10" s="41" customFormat="1" ht="12.75">
      <c r="A339" s="42"/>
      <c r="B339" s="106"/>
      <c r="D339" s="42"/>
      <c r="E339" s="42"/>
      <c r="F339" s="42"/>
      <c r="G339" s="42"/>
      <c r="H339" s="42"/>
      <c r="J339" s="42"/>
    </row>
    <row r="340" spans="1:10" s="41" customFormat="1" ht="12.75">
      <c r="A340" s="42"/>
      <c r="B340" s="106"/>
      <c r="D340" s="42"/>
      <c r="E340" s="42"/>
      <c r="F340" s="42"/>
      <c r="G340" s="42"/>
      <c r="H340" s="42"/>
      <c r="J340" s="42"/>
    </row>
    <row r="341" spans="1:2" s="116" customFormat="1" ht="12.75">
      <c r="A341" s="42"/>
      <c r="B341" s="42"/>
    </row>
    <row r="342" spans="1:10" s="41" customFormat="1" ht="12.75">
      <c r="A342" s="42"/>
      <c r="B342" s="106"/>
      <c r="D342" s="42"/>
      <c r="E342" s="42"/>
      <c r="F342" s="42"/>
      <c r="G342" s="42"/>
      <c r="H342" s="42"/>
      <c r="J342" s="42"/>
    </row>
    <row r="343" spans="1:2" s="116" customFormat="1" ht="12.75">
      <c r="A343" s="42"/>
      <c r="B343" s="42"/>
    </row>
    <row r="344" spans="1:2" s="116" customFormat="1" ht="12.75">
      <c r="A344" s="42"/>
      <c r="B344" s="42"/>
    </row>
    <row r="345" spans="1:2" s="116" customFormat="1" ht="12.75">
      <c r="A345" s="42"/>
      <c r="B345" s="42"/>
    </row>
    <row r="346" spans="1:2" s="116" customFormat="1" ht="12.75">
      <c r="A346" s="42"/>
      <c r="B346" s="42"/>
    </row>
    <row r="347" spans="1:2" s="116" customFormat="1" ht="12.75">
      <c r="A347" s="42"/>
      <c r="B347" s="42"/>
    </row>
    <row r="348" spans="1:2" s="116" customFormat="1" ht="12.75">
      <c r="A348" s="42"/>
      <c r="B348" s="42"/>
    </row>
    <row r="349" spans="1:2" s="116" customFormat="1" ht="12.75">
      <c r="A349" s="42"/>
      <c r="B349" s="42"/>
    </row>
    <row r="350" spans="1:2" s="116" customFormat="1" ht="12.75">
      <c r="A350" s="42"/>
      <c r="B350" s="42"/>
    </row>
    <row r="351" spans="1:2" s="116" customFormat="1" ht="12.75">
      <c r="A351" s="42"/>
      <c r="B351" s="42"/>
    </row>
    <row r="352" spans="1:2" s="116" customFormat="1" ht="12.75">
      <c r="A352" s="42"/>
      <c r="B352" s="42"/>
    </row>
    <row r="353" spans="1:10" s="41" customFormat="1" ht="12.75">
      <c r="A353" s="42"/>
      <c r="B353" s="106"/>
      <c r="D353" s="42"/>
      <c r="E353" s="42"/>
      <c r="F353" s="42"/>
      <c r="G353" s="42"/>
      <c r="H353" s="42"/>
      <c r="J353" s="42"/>
    </row>
    <row r="354" spans="1:10" s="41" customFormat="1" ht="12.75">
      <c r="A354" s="42"/>
      <c r="B354" s="106"/>
      <c r="D354" s="42"/>
      <c r="E354" s="42"/>
      <c r="F354" s="42"/>
      <c r="G354" s="42"/>
      <c r="H354" s="42"/>
      <c r="J354" s="42"/>
    </row>
    <row r="355" spans="1:10" s="41" customFormat="1" ht="12.75">
      <c r="A355" s="42"/>
      <c r="B355" s="106"/>
      <c r="D355" s="42"/>
      <c r="E355" s="42"/>
      <c r="F355" s="42"/>
      <c r="G355" s="42"/>
      <c r="H355" s="42"/>
      <c r="J355" s="42"/>
    </row>
    <row r="356" spans="1:10" s="41" customFormat="1" ht="12.75">
      <c r="A356" s="42"/>
      <c r="B356" s="106"/>
      <c r="D356" s="42"/>
      <c r="E356" s="42"/>
      <c r="F356" s="42"/>
      <c r="G356" s="42"/>
      <c r="H356" s="42"/>
      <c r="J356" s="42"/>
    </row>
    <row r="357" spans="1:10" s="41" customFormat="1" ht="12.75">
      <c r="A357" s="42"/>
      <c r="B357" s="106"/>
      <c r="D357" s="42"/>
      <c r="E357" s="42"/>
      <c r="F357" s="42"/>
      <c r="G357" s="42"/>
      <c r="H357" s="42"/>
      <c r="J357" s="42"/>
    </row>
    <row r="358" spans="1:10" s="41" customFormat="1" ht="12.75">
      <c r="A358" s="42"/>
      <c r="B358" s="106"/>
      <c r="D358" s="42"/>
      <c r="E358" s="42"/>
      <c r="F358" s="42"/>
      <c r="G358" s="42"/>
      <c r="H358" s="42"/>
      <c r="J358" s="42"/>
    </row>
    <row r="359" spans="1:10" s="41" customFormat="1" ht="12.75">
      <c r="A359" s="42"/>
      <c r="B359" s="106"/>
      <c r="D359" s="42"/>
      <c r="E359" s="42"/>
      <c r="F359" s="42"/>
      <c r="G359" s="42"/>
      <c r="H359" s="42"/>
      <c r="J359" s="42"/>
    </row>
    <row r="360" spans="1:10" s="41" customFormat="1" ht="12.75">
      <c r="A360" s="42"/>
      <c r="B360" s="106"/>
      <c r="D360" s="42"/>
      <c r="E360" s="42"/>
      <c r="F360" s="42"/>
      <c r="G360" s="42"/>
      <c r="H360" s="42"/>
      <c r="J360" s="42"/>
    </row>
    <row r="361" spans="1:10" s="41" customFormat="1" ht="12.75">
      <c r="A361" s="42"/>
      <c r="B361" s="106"/>
      <c r="D361" s="42"/>
      <c r="E361" s="42"/>
      <c r="F361" s="42"/>
      <c r="G361" s="42"/>
      <c r="H361" s="42"/>
      <c r="J361" s="42"/>
    </row>
    <row r="362" spans="1:10" s="41" customFormat="1" ht="12.75">
      <c r="A362" s="42"/>
      <c r="B362" s="106"/>
      <c r="D362" s="42"/>
      <c r="E362" s="42"/>
      <c r="F362" s="42"/>
      <c r="G362" s="42"/>
      <c r="H362" s="42"/>
      <c r="J362" s="42"/>
    </row>
    <row r="363" s="42" customFormat="1" ht="12.75">
      <c r="B363" s="125"/>
    </row>
    <row r="364" spans="1:2" s="119" customFormat="1" ht="12.75">
      <c r="A364" s="42"/>
      <c r="B364" s="125"/>
    </row>
    <row r="365" spans="1:2" s="116" customFormat="1" ht="12.75">
      <c r="A365" s="42"/>
      <c r="B365" s="42"/>
    </row>
    <row r="366" spans="1:2" s="116" customFormat="1" ht="12.75">
      <c r="A366" s="42"/>
      <c r="B366" s="42"/>
    </row>
    <row r="367" spans="1:2" s="116" customFormat="1" ht="12.75">
      <c r="A367" s="42"/>
      <c r="B367" s="42"/>
    </row>
    <row r="368" spans="1:2" s="116" customFormat="1" ht="12.75">
      <c r="A368" s="42"/>
      <c r="B368" s="42"/>
    </row>
    <row r="369" spans="1:2" s="116" customFormat="1" ht="12.75">
      <c r="A369" s="42"/>
      <c r="B369" s="42"/>
    </row>
    <row r="370" spans="1:2" s="116" customFormat="1" ht="12.75">
      <c r="A370" s="42"/>
      <c r="B370" s="42"/>
    </row>
    <row r="371" spans="1:2" s="116" customFormat="1" ht="12.75">
      <c r="A371" s="42"/>
      <c r="B371" s="42"/>
    </row>
    <row r="372" spans="1:2" s="116" customFormat="1" ht="12.75">
      <c r="A372" s="42"/>
      <c r="B372" s="42"/>
    </row>
    <row r="373" spans="1:2" s="116" customFormat="1" ht="12.75">
      <c r="A373" s="42"/>
      <c r="B373" s="42"/>
    </row>
    <row r="374" spans="1:2" s="116" customFormat="1" ht="12.75">
      <c r="A374" s="42"/>
      <c r="B374" s="42"/>
    </row>
    <row r="375" spans="1:2" s="116" customFormat="1" ht="12.75">
      <c r="A375" s="42"/>
      <c r="B375" s="42"/>
    </row>
    <row r="376" spans="1:2" s="116" customFormat="1" ht="12.75">
      <c r="A376" s="42"/>
      <c r="B376" s="42"/>
    </row>
    <row r="377" spans="1:2" s="116" customFormat="1" ht="12.75">
      <c r="A377" s="42"/>
      <c r="B377" s="42"/>
    </row>
    <row r="378" spans="1:2" s="116" customFormat="1" ht="12.75">
      <c r="A378" s="42"/>
      <c r="B378" s="42"/>
    </row>
    <row r="379" spans="1:2" s="116" customFormat="1" ht="12.75">
      <c r="A379" s="42"/>
      <c r="B379" s="42"/>
    </row>
    <row r="380" spans="1:2" s="116" customFormat="1" ht="12.75">
      <c r="A380" s="42"/>
      <c r="B380" s="42"/>
    </row>
    <row r="381" spans="1:2" s="116" customFormat="1" ht="12.75">
      <c r="A381" s="42"/>
      <c r="B381" s="42"/>
    </row>
    <row r="382" spans="1:2" s="116" customFormat="1" ht="12.75">
      <c r="A382" s="42"/>
      <c r="B382" s="42"/>
    </row>
    <row r="383" spans="1:2" s="116" customFormat="1" ht="12.75">
      <c r="A383" s="42"/>
      <c r="B383" s="42"/>
    </row>
    <row r="384" spans="1:2" s="116" customFormat="1" ht="12.75">
      <c r="A384" s="42"/>
      <c r="B384" s="42"/>
    </row>
    <row r="385" s="116" customFormat="1" ht="12.75">
      <c r="B385" s="129"/>
    </row>
    <row r="386" spans="1:8" s="41" customFormat="1" ht="12.75">
      <c r="A386" s="107"/>
      <c r="B386" s="108"/>
      <c r="C386" s="107"/>
      <c r="D386" s="107"/>
      <c r="E386" s="107"/>
      <c r="F386" s="107"/>
      <c r="G386" s="42"/>
      <c r="H386" s="42"/>
    </row>
    <row r="387" spans="1:8" s="41" customFormat="1" ht="12.75">
      <c r="A387" s="42"/>
      <c r="B387" s="42"/>
      <c r="C387" s="42"/>
      <c r="D387" s="42"/>
      <c r="E387" s="42"/>
      <c r="F387" s="42"/>
      <c r="G387" s="42"/>
      <c r="H387" s="42"/>
    </row>
    <row r="388" spans="1:8" s="41" customFormat="1" ht="12.75">
      <c r="A388" s="42"/>
      <c r="B388" s="42"/>
      <c r="C388" s="42"/>
      <c r="D388" s="42"/>
      <c r="E388" s="42"/>
      <c r="F388" s="42"/>
      <c r="G388" s="42"/>
      <c r="H388" s="42"/>
    </row>
    <row r="389" spans="1:8" s="41" customFormat="1" ht="12.75">
      <c r="A389" s="42"/>
      <c r="B389" s="42"/>
      <c r="C389" s="42"/>
      <c r="D389" s="42"/>
      <c r="E389" s="42"/>
      <c r="F389" s="42"/>
      <c r="G389" s="42"/>
      <c r="H389" s="42"/>
    </row>
    <row r="390" spans="1:8" s="41" customFormat="1" ht="12.75">
      <c r="A390" s="42"/>
      <c r="B390" s="42"/>
      <c r="C390" s="42"/>
      <c r="D390" s="42"/>
      <c r="E390" s="42"/>
      <c r="F390" s="42"/>
      <c r="G390" s="42"/>
      <c r="H390" s="42"/>
    </row>
    <row r="391" spans="1:8" s="41" customFormat="1" ht="12.75">
      <c r="A391" s="42"/>
      <c r="B391" s="42"/>
      <c r="C391" s="42"/>
      <c r="D391" s="42"/>
      <c r="E391" s="42"/>
      <c r="F391" s="42"/>
      <c r="G391" s="42"/>
      <c r="H391" s="42"/>
    </row>
    <row r="392" spans="1:8" s="41" customFormat="1" ht="12.75">
      <c r="A392" s="42"/>
      <c r="B392" s="42"/>
      <c r="C392" s="42"/>
      <c r="D392" s="42"/>
      <c r="E392" s="42"/>
      <c r="F392" s="42"/>
      <c r="G392" s="42"/>
      <c r="H392" s="42"/>
    </row>
    <row r="393" spans="1:8" s="41" customFormat="1" ht="12.75">
      <c r="A393" s="42"/>
      <c r="B393" s="42"/>
      <c r="C393" s="42"/>
      <c r="D393" s="42"/>
      <c r="E393" s="42"/>
      <c r="F393" s="42"/>
      <c r="G393" s="42"/>
      <c r="H393" s="42"/>
    </row>
    <row r="394" spans="1:8" s="41" customFormat="1" ht="12.75">
      <c r="A394" s="42"/>
      <c r="B394" s="42"/>
      <c r="C394" s="42"/>
      <c r="D394" s="42"/>
      <c r="E394" s="42"/>
      <c r="F394" s="42"/>
      <c r="G394" s="42"/>
      <c r="H394" s="42"/>
    </row>
    <row r="395" spans="1:8" s="41" customFormat="1" ht="12.75">
      <c r="A395" s="42"/>
      <c r="D395" s="42"/>
      <c r="E395" s="42"/>
      <c r="F395" s="42"/>
      <c r="G395" s="42"/>
      <c r="H395" s="42"/>
    </row>
    <row r="396" spans="1:10" s="41" customFormat="1" ht="12.75">
      <c r="A396" s="42"/>
      <c r="B396" s="106"/>
      <c r="D396" s="42"/>
      <c r="E396" s="42"/>
      <c r="F396" s="42"/>
      <c r="G396" s="42"/>
      <c r="H396" s="42"/>
      <c r="J396" s="42"/>
    </row>
    <row r="397" spans="1:10" s="41" customFormat="1" ht="12.75">
      <c r="A397" s="42"/>
      <c r="B397" s="106"/>
      <c r="D397" s="42"/>
      <c r="E397" s="42"/>
      <c r="F397" s="42"/>
      <c r="G397" s="42"/>
      <c r="H397" s="42"/>
      <c r="J397" s="42"/>
    </row>
    <row r="398" spans="1:8" s="41" customFormat="1" ht="12.75">
      <c r="A398" s="42"/>
      <c r="B398" s="106"/>
      <c r="C398" s="42"/>
      <c r="D398" s="42"/>
      <c r="E398" s="42"/>
      <c r="F398" s="42"/>
      <c r="G398" s="42"/>
      <c r="H398" s="42"/>
    </row>
    <row r="399" spans="1:8" s="41" customFormat="1" ht="12.75">
      <c r="A399" s="42"/>
      <c r="B399" s="106"/>
      <c r="C399" s="42"/>
      <c r="D399" s="42"/>
      <c r="E399" s="42"/>
      <c r="F399" s="42"/>
      <c r="G399" s="42"/>
      <c r="H399" s="42"/>
    </row>
    <row r="400" spans="1:10" s="41" customFormat="1" ht="12.75">
      <c r="A400" s="42"/>
      <c r="B400" s="106"/>
      <c r="D400" s="42"/>
      <c r="E400" s="42"/>
      <c r="F400" s="42"/>
      <c r="G400" s="42"/>
      <c r="H400" s="42"/>
      <c r="J400" s="42"/>
    </row>
    <row r="401" spans="1:8" s="41" customFormat="1" ht="12.75">
      <c r="A401" s="42"/>
      <c r="B401" s="106"/>
      <c r="C401" s="42"/>
      <c r="D401" s="42"/>
      <c r="E401" s="42"/>
      <c r="F401" s="42"/>
      <c r="G401" s="42"/>
      <c r="H401" s="42"/>
    </row>
    <row r="402" spans="1:8" s="41" customFormat="1" ht="12.75">
      <c r="A402" s="42"/>
      <c r="B402" s="106"/>
      <c r="C402" s="42"/>
      <c r="D402" s="42"/>
      <c r="E402" s="42"/>
      <c r="F402" s="42"/>
      <c r="G402" s="42"/>
      <c r="H402" s="42"/>
    </row>
    <row r="403" spans="1:10" s="41" customFormat="1" ht="12.75">
      <c r="A403" s="42"/>
      <c r="B403" s="106"/>
      <c r="D403" s="42"/>
      <c r="E403" s="42"/>
      <c r="F403" s="42"/>
      <c r="G403" s="42"/>
      <c r="H403" s="42"/>
      <c r="J403" s="42"/>
    </row>
    <row r="404" spans="1:2" s="116" customFormat="1" ht="12.75">
      <c r="A404" s="42"/>
      <c r="B404" s="42"/>
    </row>
    <row r="405" spans="1:10" s="41" customFormat="1" ht="12.75">
      <c r="A405" s="42"/>
      <c r="B405" s="106"/>
      <c r="D405" s="42"/>
      <c r="E405" s="42"/>
      <c r="F405" s="42"/>
      <c r="G405" s="42"/>
      <c r="H405" s="42"/>
      <c r="J405" s="42"/>
    </row>
    <row r="406" spans="1:2" s="116" customFormat="1" ht="12.75">
      <c r="A406" s="42"/>
      <c r="B406" s="42"/>
    </row>
    <row r="407" spans="1:2" s="116" customFormat="1" ht="12.75">
      <c r="A407" s="42"/>
      <c r="B407" s="42"/>
    </row>
    <row r="408" spans="1:2" s="116" customFormat="1" ht="12.75">
      <c r="A408" s="42"/>
      <c r="B408" s="42"/>
    </row>
    <row r="409" spans="1:2" s="116" customFormat="1" ht="12.75">
      <c r="A409" s="42"/>
      <c r="B409" s="42"/>
    </row>
    <row r="410" spans="1:2" s="116" customFormat="1" ht="12.75">
      <c r="A410" s="42"/>
      <c r="B410" s="42"/>
    </row>
    <row r="411" spans="1:2" s="116" customFormat="1" ht="12.75">
      <c r="A411" s="42"/>
      <c r="B411" s="42"/>
    </row>
    <row r="412" spans="1:2" s="116" customFormat="1" ht="12.75">
      <c r="A412" s="42"/>
      <c r="B412" s="42"/>
    </row>
    <row r="413" spans="1:2" s="116" customFormat="1" ht="12.75">
      <c r="A413" s="42"/>
      <c r="B413" s="42"/>
    </row>
    <row r="414" spans="1:2" s="116" customFormat="1" ht="12.75">
      <c r="A414" s="42"/>
      <c r="B414" s="42"/>
    </row>
    <row r="415" spans="1:2" s="116" customFormat="1" ht="12.75">
      <c r="A415" s="42"/>
      <c r="B415" s="42"/>
    </row>
    <row r="416" spans="1:10" s="41" customFormat="1" ht="12.75">
      <c r="A416" s="42"/>
      <c r="B416" s="106"/>
      <c r="D416" s="42"/>
      <c r="E416" s="42"/>
      <c r="F416" s="42"/>
      <c r="G416" s="42"/>
      <c r="H416" s="42"/>
      <c r="J416" s="42"/>
    </row>
    <row r="417" spans="1:10" s="41" customFormat="1" ht="12.75">
      <c r="A417" s="42"/>
      <c r="B417" s="106"/>
      <c r="D417" s="42"/>
      <c r="E417" s="42"/>
      <c r="F417" s="42"/>
      <c r="G417" s="42"/>
      <c r="H417" s="42"/>
      <c r="J417" s="42"/>
    </row>
    <row r="418" s="42" customFormat="1" ht="12.75">
      <c r="B418" s="125"/>
    </row>
    <row r="419" spans="1:2" s="119" customFormat="1" ht="12.75">
      <c r="A419" s="42"/>
      <c r="B419" s="125"/>
    </row>
    <row r="420" spans="1:2" s="116" customFormat="1" ht="12.75">
      <c r="A420" s="42"/>
      <c r="B420" s="42"/>
    </row>
    <row r="421" spans="1:2" s="116" customFormat="1" ht="12.75">
      <c r="A421" s="42"/>
      <c r="B421" s="42"/>
    </row>
    <row r="422" spans="1:2" s="116" customFormat="1" ht="12.75">
      <c r="A422" s="42"/>
      <c r="B422" s="42"/>
    </row>
    <row r="423" spans="1:2" s="116" customFormat="1" ht="12.75">
      <c r="A423" s="42"/>
      <c r="B423" s="42"/>
    </row>
    <row r="424" spans="1:2" s="116" customFormat="1" ht="12.75">
      <c r="A424" s="42"/>
      <c r="B424" s="42"/>
    </row>
    <row r="425" spans="1:2" s="116" customFormat="1" ht="12.75">
      <c r="A425" s="42"/>
      <c r="B425" s="42"/>
    </row>
    <row r="426" spans="1:2" s="116" customFormat="1" ht="12.75">
      <c r="A426" s="42"/>
      <c r="B426" s="42"/>
    </row>
    <row r="427" spans="1:2" s="116" customFormat="1" ht="12.75">
      <c r="A427" s="42"/>
      <c r="B427" s="42"/>
    </row>
    <row r="428" spans="1:2" s="116" customFormat="1" ht="12.75">
      <c r="A428" s="42"/>
      <c r="B428" s="42"/>
    </row>
    <row r="429" spans="1:2" s="116" customFormat="1" ht="12.75">
      <c r="A429" s="42"/>
      <c r="B429" s="42"/>
    </row>
    <row r="430" spans="1:2" s="116" customFormat="1" ht="12.75">
      <c r="A430" s="42"/>
      <c r="B430" s="42"/>
    </row>
    <row r="431" spans="1:2" s="116" customFormat="1" ht="12.75">
      <c r="A431" s="42"/>
      <c r="B431" s="42"/>
    </row>
    <row r="432" spans="1:2" s="116" customFormat="1" ht="12.75">
      <c r="A432" s="42"/>
      <c r="B432" s="42"/>
    </row>
    <row r="433" spans="1:2" s="116" customFormat="1" ht="12.75">
      <c r="A433" s="42"/>
      <c r="B433" s="42"/>
    </row>
    <row r="434" spans="1:2" s="116" customFormat="1" ht="12.75">
      <c r="A434" s="42"/>
      <c r="B434" s="42"/>
    </row>
    <row r="435" spans="1:2" s="116" customFormat="1" ht="12.75">
      <c r="A435" s="42"/>
      <c r="B435" s="42"/>
    </row>
    <row r="436" spans="1:2" s="116" customFormat="1" ht="12.75">
      <c r="A436" s="42"/>
      <c r="B436" s="42"/>
    </row>
    <row r="437" spans="1:2" s="116" customFormat="1" ht="12.75">
      <c r="A437" s="42"/>
      <c r="B437" s="42"/>
    </row>
    <row r="438" spans="1:2" s="116" customFormat="1" ht="12.75">
      <c r="A438" s="42"/>
      <c r="B438" s="42"/>
    </row>
    <row r="439" spans="1:2" s="116" customFormat="1" ht="12.75">
      <c r="A439" s="42"/>
      <c r="B439" s="42"/>
    </row>
    <row r="440" spans="1:10" s="41" customFormat="1" ht="12.75">
      <c r="A440" s="42"/>
      <c r="B440" s="106"/>
      <c r="D440" s="42"/>
      <c r="E440" s="42"/>
      <c r="F440" s="42"/>
      <c r="G440" s="42"/>
      <c r="H440" s="42"/>
      <c r="J440" s="42"/>
    </row>
    <row r="441" s="42" customFormat="1" ht="12.75"/>
    <row r="442" s="42" customFormat="1" ht="12.75"/>
    <row r="443" s="42" customFormat="1" ht="12.75"/>
    <row r="444" s="42" customFormat="1" ht="12.75"/>
    <row r="445" s="42" customFormat="1" ht="12.75"/>
    <row r="446" spans="1:10" s="41" customFormat="1" ht="12.75">
      <c r="A446" s="42"/>
      <c r="B446" s="106"/>
      <c r="D446" s="42"/>
      <c r="E446" s="42"/>
      <c r="F446" s="42"/>
      <c r="G446" s="42"/>
      <c r="H446" s="42"/>
      <c r="J446" s="42"/>
    </row>
    <row r="447" s="42" customFormat="1" ht="12.75"/>
    <row r="448" s="42" customFormat="1" ht="12.75"/>
    <row r="449" s="42" customFormat="1" ht="12.75"/>
    <row r="450" s="42" customFormat="1" ht="12.75"/>
    <row r="451" s="42" customFormat="1" ht="12.75"/>
    <row r="452" s="42" customFormat="1" ht="12.75"/>
    <row r="453" s="42" customFormat="1" ht="12.75"/>
    <row r="454" s="42" customFormat="1" ht="12.75"/>
    <row r="455" s="42" customFormat="1" ht="12.75"/>
    <row r="456" s="42" customFormat="1" ht="12.75"/>
    <row r="457" s="42" customFormat="1" ht="12.75"/>
    <row r="458" s="42" customFormat="1" ht="12.75"/>
    <row r="459" s="42" customFormat="1" ht="12.75"/>
    <row r="460" s="42" customFormat="1" ht="12.75"/>
    <row r="461" s="42" customFormat="1" ht="12.75">
      <c r="B461" s="125"/>
    </row>
    <row r="462" s="42" customFormat="1" ht="12.75">
      <c r="B462" s="125"/>
    </row>
    <row r="463" spans="1:3" s="60" customFormat="1" ht="12.75">
      <c r="A463" s="42"/>
      <c r="B463" s="42"/>
      <c r="C463" s="42"/>
    </row>
    <row r="464" spans="1:3" s="60" customFormat="1" ht="12.75">
      <c r="A464" s="42"/>
      <c r="B464" s="42"/>
      <c r="C464" s="42"/>
    </row>
    <row r="465" spans="1:3" s="60" customFormat="1" ht="12.75">
      <c r="A465" s="42"/>
      <c r="B465" s="42"/>
      <c r="C465" s="42"/>
    </row>
  </sheetData>
  <mergeCells count="1">
    <mergeCell ref="C112:F112"/>
  </mergeCells>
  <dataValidations count="1">
    <dataValidation type="list" allowBlank="1" showInputMessage="1" showErrorMessage="1" sqref="C37">
      <formula1>$B$45:$B$48</formula1>
    </dataValidation>
  </dataValidations>
  <printOptions/>
  <pageMargins left="0.5" right="0.43" top="0.43" bottom="0.52" header="0.22" footer="0.2"/>
  <pageSetup fitToHeight="10" fitToWidth="1" horizontalDpi="600" verticalDpi="600" orientation="landscape" paperSize="9" scale="41" r:id="rId1"/>
  <headerFooter alignWithMargins="0">
    <oddHeader>&amp;C4.11.1. Форматы отчетности</oddHeader>
    <oddFooter>&amp;L____________(  Имедашвили Л.Р.)&amp;R_____________(Храмов И.В.)
стр &amp;P+9 из 27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9"/>
  <sheetViews>
    <sheetView workbookViewId="0" topLeftCell="A1">
      <selection activeCell="H130" sqref="H130"/>
    </sheetView>
  </sheetViews>
  <sheetFormatPr defaultColWidth="9.00390625" defaultRowHeight="12.75"/>
  <cols>
    <col min="1" max="1" width="13.00390625" style="4" customWidth="1"/>
    <col min="2" max="12" width="15.25390625" style="4" customWidth="1"/>
    <col min="13" max="14" width="13.25390625" style="4" customWidth="1"/>
    <col min="15" max="16" width="13.375" style="4" customWidth="1"/>
    <col min="17" max="16384" width="9.125" style="4" customWidth="1"/>
  </cols>
  <sheetData>
    <row r="1" spans="1:2" ht="12.75">
      <c r="A1" s="3">
        <v>49</v>
      </c>
      <c r="B1" s="6" t="s">
        <v>160</v>
      </c>
    </row>
    <row r="2" spans="3:6" s="44" customFormat="1" ht="25.5">
      <c r="C2" s="44" t="s">
        <v>150</v>
      </c>
      <c r="D2" s="44" t="s">
        <v>247</v>
      </c>
      <c r="E2" s="44" t="s">
        <v>322</v>
      </c>
      <c r="F2" s="44" t="s">
        <v>321</v>
      </c>
    </row>
    <row r="3" spans="4:8" ht="12.75">
      <c r="D3" s="11"/>
      <c r="E3" s="11"/>
      <c r="F3" s="11"/>
      <c r="H3" s="45"/>
    </row>
    <row r="5" ht="12.75" hidden="1">
      <c r="B5" s="5" t="s">
        <v>188</v>
      </c>
    </row>
    <row r="6" ht="12.75" hidden="1"/>
    <row r="7" s="2" customFormat="1" ht="12.75" hidden="1">
      <c r="B7" s="2" t="s">
        <v>309</v>
      </c>
    </row>
    <row r="8" spans="2:9" ht="12.75" hidden="1">
      <c r="B8" s="4" t="s">
        <v>54</v>
      </c>
      <c r="C8" s="4" t="s">
        <v>55</v>
      </c>
      <c r="D8" s="4" t="s">
        <v>56</v>
      </c>
      <c r="E8" s="4" t="s">
        <v>57</v>
      </c>
      <c r="F8" s="4" t="s">
        <v>58</v>
      </c>
      <c r="G8" s="4" t="s">
        <v>59</v>
      </c>
      <c r="H8" s="4" t="s">
        <v>60</v>
      </c>
      <c r="I8" s="4" t="s">
        <v>61</v>
      </c>
    </row>
    <row r="9" spans="2:8" ht="12.75" hidden="1">
      <c r="B9" s="4">
        <v>0</v>
      </c>
      <c r="C9" s="101">
        <f>VLOOKUP($B28,$B$60:$I$124,4,FALSE)</f>
        <v>0.5</v>
      </c>
      <c r="D9" s="4" t="str">
        <f>D28</f>
        <v>ETA</v>
      </c>
      <c r="E9" s="4" t="str">
        <f>F28</f>
        <v>ETA</v>
      </c>
      <c r="F9" s="4">
        <f>IF(D9&lt;&gt;"б/депозита",IF(D9&lt;&gt;"отгрузка",IF(D9&lt;&gt;"ETA","ошибка",E28+C$19+D$19),E28+C$19+VLOOKUP(C28,B$34:G$45,3,FALSE)),0)</f>
        <v>6</v>
      </c>
      <c r="G9" s="4">
        <f>IF(E9&lt;&gt;"документы",IF(E9&lt;&gt;"ETA",IF(E9&lt;&gt;"ETA TSP",IF(E9&lt;&gt;"отгрузка",IF(E9&lt;&gt;"б/баланса","ошибка",0),VLOOKUP(C28,B$34:G$45,3,FALSE)+VLOOKUP(B28,B$60:I$124,8,FALSE)+C$19),IF(AND(C28&lt;&gt;"FIN",C28&lt;&gt;"NOR"),G$19,0)+D$19+VLOOKUP(B28,B$60:I$124,8,FALSE)+C$19),VLOOKUP(B28,B$60:I$124,8,FALSE)+C$19+D$19),VLOOKUP(B28,B$60:I$124,8,FALSE)+C$19+(VLOOKUP(C28,B$34:G$45,3,FALSE)-VLOOKUP(C28,B$34:G$45,4,FALSE)))</f>
        <v>-1</v>
      </c>
      <c r="H9" s="4">
        <f>C22</f>
        <v>1500000</v>
      </c>
    </row>
    <row r="10" spans="2:8" ht="12.75" hidden="1">
      <c r="B10" s="4">
        <f>B9+H9*(C9*F9+(1-C9)*G9)</f>
        <v>3750000</v>
      </c>
      <c r="C10" s="101">
        <f>VLOOKUP($B29,$B$60:$I$124,4,FALSE)</f>
        <v>0.2</v>
      </c>
      <c r="D10" s="4" t="str">
        <f>D29</f>
        <v>отгрузка</v>
      </c>
      <c r="E10" s="4" t="str">
        <f>F29</f>
        <v>ETA</v>
      </c>
      <c r="F10" s="4">
        <f>IF(D10&lt;&gt;"б/депозита",IF(D10&lt;&gt;"отгрузка",IF(D10&lt;&gt;"ETA","ошибка",E29+C$19+D$19),E29+C$19+VLOOKUP(C29,B$34:G$45,3,FALSE)),0)</f>
        <v>35</v>
      </c>
      <c r="G10" s="4">
        <f>IF(E10&lt;&gt;"документы",IF(E10&lt;&gt;"ETA",IF(E10&lt;&gt;"ETA TSP",IF(E10&lt;&gt;"отгрузка",IF(E10&lt;&gt;"б/баланса","ошибка",0),VLOOKUP(C29,B$34:G$45,3,FALSE)+VLOOKUP(B29,B$60:I$124,8,FALSE)+C$19),IF(AND(C29&lt;&gt;"FIN",C29&lt;&gt;"NOR"),G$19,0)+D$19+VLOOKUP(B29,B$60:I$124,8,FALSE)+C$19),VLOOKUP(B29,B$60:I$124,8,FALSE)+C$19+D$19),VLOOKUP(B29,B$60:I$124,8,FALSE)+C$19+(VLOOKUP(C29,B$34:G$45,3,FALSE)-VLOOKUP(C29,B$34:G$45,4,FALSE)))</f>
        <v>11</v>
      </c>
      <c r="H10" s="4">
        <f>C23</f>
        <v>2000000</v>
      </c>
    </row>
    <row r="11" spans="2:8" ht="12.75" hidden="1">
      <c r="B11" s="4">
        <f>B10+H10*(C10*F10+(1-C10)*G10)</f>
        <v>35350000</v>
      </c>
      <c r="C11" s="101">
        <f>VLOOKUP($B30,$B$60:$I$124,4,FALSE)</f>
        <v>0.2</v>
      </c>
      <c r="D11" s="4" t="str">
        <f>D30</f>
        <v>отгрузка</v>
      </c>
      <c r="E11" s="4" t="str">
        <f>F30</f>
        <v>ETA</v>
      </c>
      <c r="F11" s="4">
        <f>IF(D11&lt;&gt;"б/депозита",IF(D11&lt;&gt;"отгрузка",IF(D11&lt;&gt;"ETA","ошибка",E30+C$19+D$19),E30+C$19+VLOOKUP(C30,B$34:G$45,3,FALSE)),0)</f>
        <v>7</v>
      </c>
      <c r="G11" s="4">
        <f>IF(E11&lt;&gt;"документы",IF(E11&lt;&gt;"ETA",IF(E11&lt;&gt;"ETA TSP",IF(E11&lt;&gt;"отгрузка",IF(E11&lt;&gt;"б/баланса","ошибка",0),VLOOKUP(C30,B$34:G$45,3,FALSE)+VLOOKUP(B30,B$60:I$124,8,FALSE)+C$19),IF(AND(C30&lt;&gt;"FIN",C30&lt;&gt;"NOR"),G$19,0)+D$19+VLOOKUP(B30,B$60:I$124,8,FALSE)+C$19),VLOOKUP(B30,B$60:I$124,8,FALSE)+C$19+D$19),VLOOKUP(B30,B$60:I$124,8,FALSE)+C$19+(VLOOKUP(C30,B$34:G$45,3,FALSE)-VLOOKUP(C30,B$34:G$45,4,FALSE)))</f>
        <v>13</v>
      </c>
      <c r="H11" s="4">
        <f>C24</f>
        <v>3000000</v>
      </c>
    </row>
    <row r="12" spans="2:9" ht="12.75" hidden="1">
      <c r="B12" s="4">
        <f>B11+H11*(C11*F11+(1-C11)*G11)</f>
        <v>70750000</v>
      </c>
      <c r="I12" s="4">
        <f>SUM(C22:C24)</f>
        <v>6500000</v>
      </c>
    </row>
    <row r="13" s="2" customFormat="1" ht="12.75" hidden="1">
      <c r="B13" s="2" t="s">
        <v>193</v>
      </c>
    </row>
    <row r="14" s="2" customFormat="1" ht="12.75" hidden="1">
      <c r="B14" s="57" t="s">
        <v>62</v>
      </c>
    </row>
    <row r="15" spans="2:6" ht="25.5" hidden="1">
      <c r="B15" s="4" t="s">
        <v>63</v>
      </c>
      <c r="C15" s="4" t="s">
        <v>147</v>
      </c>
      <c r="D15" s="4" t="s">
        <v>397</v>
      </c>
      <c r="E15" s="4" t="s">
        <v>370</v>
      </c>
      <c r="F15" s="41" t="s">
        <v>301</v>
      </c>
    </row>
    <row r="16" ht="12.75" hidden="1"/>
    <row r="17" s="2" customFormat="1" ht="12.75" hidden="1">
      <c r="B17" s="57" t="s">
        <v>3</v>
      </c>
    </row>
    <row r="18" spans="2:7" ht="63.75" hidden="1">
      <c r="B18" s="4" t="s">
        <v>64</v>
      </c>
      <c r="C18" s="4" t="s">
        <v>398</v>
      </c>
      <c r="D18" s="4" t="s">
        <v>399</v>
      </c>
      <c r="E18" s="4" t="s">
        <v>200</v>
      </c>
      <c r="F18" s="4" t="s">
        <v>201</v>
      </c>
      <c r="G18" s="4" t="s">
        <v>251</v>
      </c>
    </row>
    <row r="19" spans="3:7" ht="12.75" hidden="1">
      <c r="C19" s="4">
        <v>2</v>
      </c>
      <c r="D19" s="4">
        <v>4</v>
      </c>
      <c r="E19" s="4">
        <v>7</v>
      </c>
      <c r="G19" s="4">
        <v>7</v>
      </c>
    </row>
    <row r="20" s="2" customFormat="1" ht="12.75" hidden="1">
      <c r="B20" s="2" t="s">
        <v>99</v>
      </c>
    </row>
    <row r="21" spans="2:10" ht="25.5" hidden="1">
      <c r="B21" s="4" t="s">
        <v>363</v>
      </c>
      <c r="C21" s="4" t="s">
        <v>370</v>
      </c>
      <c r="D21" s="4" t="s">
        <v>314</v>
      </c>
      <c r="E21" s="4" t="s">
        <v>155</v>
      </c>
      <c r="F21" s="4" t="s">
        <v>357</v>
      </c>
      <c r="G21" s="4" t="s">
        <v>381</v>
      </c>
      <c r="H21" s="4" t="s">
        <v>382</v>
      </c>
      <c r="I21" s="41" t="s">
        <v>301</v>
      </c>
      <c r="J21" s="4" t="s">
        <v>310</v>
      </c>
    </row>
    <row r="22" spans="3:8" ht="12.75" hidden="1">
      <c r="C22" s="4">
        <v>1500000</v>
      </c>
      <c r="G22" s="4" t="str">
        <f aca="true" t="shared" si="0" ref="G22:H24">B28</f>
        <v>Russell</v>
      </c>
      <c r="H22" s="4" t="str">
        <f t="shared" si="0"/>
        <v>CAN</v>
      </c>
    </row>
    <row r="23" spans="3:8" ht="12.75" hidden="1">
      <c r="C23" s="4">
        <v>2000000</v>
      </c>
      <c r="G23" s="4" t="str">
        <f t="shared" si="0"/>
        <v>Preben</v>
      </c>
      <c r="H23" s="4" t="str">
        <f t="shared" si="0"/>
        <v>ARG</v>
      </c>
    </row>
    <row r="24" spans="3:8" ht="12.75" hidden="1">
      <c r="C24" s="4">
        <v>3000000</v>
      </c>
      <c r="G24" s="4" t="str">
        <f t="shared" si="0"/>
        <v>MTDT</v>
      </c>
      <c r="H24" s="4" t="str">
        <f t="shared" si="0"/>
        <v>FIN</v>
      </c>
    </row>
    <row r="25" ht="12.75" hidden="1"/>
    <row r="26" s="2" customFormat="1" ht="12.75" hidden="1">
      <c r="B26" s="2" t="s">
        <v>100</v>
      </c>
    </row>
    <row r="27" spans="2:8" ht="26.25" hidden="1" thickBot="1">
      <c r="B27" s="4" t="s">
        <v>357</v>
      </c>
      <c r="C27" s="4" t="s">
        <v>202</v>
      </c>
      <c r="D27" s="12" t="s">
        <v>101</v>
      </c>
      <c r="E27" s="12" t="s">
        <v>102</v>
      </c>
      <c r="F27" s="12" t="s">
        <v>103</v>
      </c>
      <c r="G27" s="12" t="s">
        <v>104</v>
      </c>
      <c r="H27" s="12" t="s">
        <v>38</v>
      </c>
    </row>
    <row r="28" spans="2:8" ht="12.75" hidden="1">
      <c r="B28" s="102" t="s">
        <v>227</v>
      </c>
      <c r="C28" s="103" t="s">
        <v>265</v>
      </c>
      <c r="D28" s="12" t="str">
        <f>VLOOKUP($B28,$B$60:$I$124,5,FALSE)</f>
        <v>ETA</v>
      </c>
      <c r="E28" s="12">
        <f>VLOOKUP($B28,$B$60:$I$124,6,FALSE)</f>
        <v>0</v>
      </c>
      <c r="F28" s="12" t="str">
        <f>VLOOKUP($B28,$B$60:$I$124,7,FALSE)</f>
        <v>ETA</v>
      </c>
      <c r="G28" s="12">
        <f>VLOOKUP($B28,$B$60:$I$124,8,FALSE)</f>
        <v>-7</v>
      </c>
      <c r="H28" s="12"/>
    </row>
    <row r="29" spans="2:8" ht="12.75" hidden="1">
      <c r="B29" s="104" t="s">
        <v>219</v>
      </c>
      <c r="C29" s="70" t="s">
        <v>385</v>
      </c>
      <c r="D29" s="12" t="str">
        <f>VLOOKUP($B29,$B$60:$I$124,5,FALSE)</f>
        <v>отгрузка</v>
      </c>
      <c r="E29" s="12">
        <f>VLOOKUP($B29,$B$60:$I$124,6,FALSE)</f>
        <v>0</v>
      </c>
      <c r="F29" s="12" t="str">
        <f>VLOOKUP($B29,$B$60:$I$124,7,FALSE)</f>
        <v>ETA</v>
      </c>
      <c r="G29" s="12">
        <f>VLOOKUP($B29,$B$60:$I$124,8,FALSE)</f>
        <v>5</v>
      </c>
      <c r="H29" s="12"/>
    </row>
    <row r="30" spans="2:8" ht="13.5" hidden="1" thickBot="1">
      <c r="B30" s="105" t="s">
        <v>215</v>
      </c>
      <c r="C30" s="69" t="s">
        <v>295</v>
      </c>
      <c r="D30" s="12" t="str">
        <f>VLOOKUP($B30,$B$60:$I$124,5,FALSE)</f>
        <v>отгрузка</v>
      </c>
      <c r="E30" s="12">
        <f>VLOOKUP($B30,$B$60:$I$124,6,FALSE)</f>
        <v>0</v>
      </c>
      <c r="F30" s="12" t="str">
        <f>VLOOKUP($B30,$B$60:$I$124,7,FALSE)</f>
        <v>ETA</v>
      </c>
      <c r="G30" s="12">
        <f>VLOOKUP($B30,$B$60:$I$124,8,FALSE)</f>
        <v>7</v>
      </c>
      <c r="H30" s="12"/>
    </row>
    <row r="31" spans="4:8" ht="12.75" hidden="1">
      <c r="D31" s="1"/>
      <c r="E31" s="15"/>
      <c r="F31" s="1"/>
      <c r="G31" s="15"/>
      <c r="H31" s="1"/>
    </row>
    <row r="32" spans="2:7" s="2" customFormat="1" ht="12.75" hidden="1">
      <c r="B32" s="14" t="s">
        <v>236</v>
      </c>
      <c r="C32" s="14"/>
      <c r="D32" s="14"/>
      <c r="E32" s="14"/>
      <c r="F32" s="14"/>
      <c r="G32" s="14"/>
    </row>
    <row r="33" spans="2:7" ht="76.5" hidden="1">
      <c r="B33" s="10" t="s">
        <v>382</v>
      </c>
      <c r="C33" s="10" t="s">
        <v>203</v>
      </c>
      <c r="D33" s="10" t="s">
        <v>204</v>
      </c>
      <c r="E33" s="16" t="s">
        <v>303</v>
      </c>
      <c r="F33" s="8" t="s">
        <v>139</v>
      </c>
      <c r="G33" s="8" t="s">
        <v>140</v>
      </c>
    </row>
    <row r="34" spans="2:7" ht="12.75" hidden="1">
      <c r="B34" s="1" t="s">
        <v>385</v>
      </c>
      <c r="C34" s="1">
        <v>29</v>
      </c>
      <c r="D34" s="1">
        <f>C34+D$19</f>
        <v>33</v>
      </c>
      <c r="E34" s="13">
        <v>19</v>
      </c>
      <c r="F34" s="1">
        <v>14</v>
      </c>
      <c r="G34" s="1">
        <v>5</v>
      </c>
    </row>
    <row r="35" spans="2:7" ht="12.75" hidden="1">
      <c r="B35" s="1" t="s">
        <v>287</v>
      </c>
      <c r="C35" s="1">
        <v>38</v>
      </c>
      <c r="D35" s="1">
        <f aca="true" t="shared" si="1" ref="D35:D45">C35+D$19</f>
        <v>42</v>
      </c>
      <c r="E35" s="13">
        <v>25</v>
      </c>
      <c r="F35" s="1">
        <v>20</v>
      </c>
      <c r="G35" s="1">
        <v>5</v>
      </c>
    </row>
    <row r="36" spans="2:7" ht="12.75" hidden="1">
      <c r="B36" s="1" t="s">
        <v>122</v>
      </c>
      <c r="C36" s="1">
        <v>26</v>
      </c>
      <c r="D36" s="1">
        <f t="shared" si="1"/>
        <v>30</v>
      </c>
      <c r="E36" s="13">
        <v>21</v>
      </c>
      <c r="F36" s="1">
        <v>14</v>
      </c>
      <c r="G36" s="1">
        <v>7</v>
      </c>
    </row>
    <row r="37" spans="2:7" ht="12.75" hidden="1">
      <c r="B37" s="1" t="s">
        <v>265</v>
      </c>
      <c r="C37" s="1">
        <v>10</v>
      </c>
      <c r="D37" s="1">
        <f t="shared" si="1"/>
        <v>14</v>
      </c>
      <c r="E37" s="13">
        <v>12</v>
      </c>
      <c r="F37" s="1">
        <v>7</v>
      </c>
      <c r="G37" s="1">
        <v>5</v>
      </c>
    </row>
    <row r="38" spans="2:7" ht="12.75" hidden="1">
      <c r="B38" s="1" t="s">
        <v>115</v>
      </c>
      <c r="C38" s="1">
        <v>28</v>
      </c>
      <c r="D38" s="1">
        <f t="shared" si="1"/>
        <v>32</v>
      </c>
      <c r="E38" s="13">
        <v>25</v>
      </c>
      <c r="F38" s="1">
        <v>20</v>
      </c>
      <c r="G38" s="1">
        <v>5</v>
      </c>
    </row>
    <row r="39" spans="2:7" ht="12.75" hidden="1">
      <c r="B39" s="1" t="s">
        <v>268</v>
      </c>
      <c r="C39" s="1">
        <v>3</v>
      </c>
      <c r="D39" s="1">
        <f t="shared" si="1"/>
        <v>7</v>
      </c>
      <c r="E39" s="13">
        <v>3</v>
      </c>
      <c r="F39" s="1">
        <v>1</v>
      </c>
      <c r="G39" s="1">
        <v>2</v>
      </c>
    </row>
    <row r="40" spans="2:7" ht="12.75" hidden="1">
      <c r="B40" s="1" t="s">
        <v>295</v>
      </c>
      <c r="C40" s="1">
        <v>1</v>
      </c>
      <c r="D40" s="1">
        <f t="shared" si="1"/>
        <v>5</v>
      </c>
      <c r="E40" s="13">
        <v>3</v>
      </c>
      <c r="F40" s="1">
        <v>1</v>
      </c>
      <c r="G40" s="1">
        <v>2</v>
      </c>
    </row>
    <row r="41" spans="2:7" ht="12.75" hidden="1">
      <c r="B41" s="1" t="s">
        <v>109</v>
      </c>
      <c r="C41" s="1">
        <v>5</v>
      </c>
      <c r="D41" s="1">
        <f t="shared" si="1"/>
        <v>9</v>
      </c>
      <c r="E41" s="13">
        <v>10</v>
      </c>
      <c r="F41" s="1">
        <v>7</v>
      </c>
      <c r="G41" s="1">
        <v>3</v>
      </c>
    </row>
    <row r="42" spans="2:7" ht="12.75" hidden="1">
      <c r="B42" s="1" t="s">
        <v>221</v>
      </c>
      <c r="C42" s="1">
        <v>4</v>
      </c>
      <c r="D42" s="1">
        <f t="shared" si="1"/>
        <v>8</v>
      </c>
      <c r="E42" s="13">
        <v>3</v>
      </c>
      <c r="F42" s="1">
        <v>1</v>
      </c>
      <c r="G42" s="1">
        <v>2</v>
      </c>
    </row>
    <row r="43" spans="2:7" ht="12.75" hidden="1">
      <c r="B43" s="1" t="s">
        <v>275</v>
      </c>
      <c r="C43" s="1">
        <v>29</v>
      </c>
      <c r="D43" s="1">
        <f t="shared" si="1"/>
        <v>33</v>
      </c>
      <c r="E43" s="13">
        <v>19</v>
      </c>
      <c r="F43" s="1">
        <v>14</v>
      </c>
      <c r="G43" s="1">
        <v>5</v>
      </c>
    </row>
    <row r="44" spans="2:7" ht="12.75" hidden="1">
      <c r="B44" s="1" t="s">
        <v>214</v>
      </c>
      <c r="C44" s="1">
        <v>28</v>
      </c>
      <c r="D44" s="1">
        <f t="shared" si="1"/>
        <v>32</v>
      </c>
      <c r="E44" s="13">
        <v>19</v>
      </c>
      <c r="F44" s="1">
        <v>14</v>
      </c>
      <c r="G44" s="1">
        <v>5</v>
      </c>
    </row>
    <row r="45" spans="2:7" ht="12.75" hidden="1">
      <c r="B45" s="1" t="s">
        <v>118</v>
      </c>
      <c r="C45" s="1">
        <v>14</v>
      </c>
      <c r="D45" s="1">
        <f t="shared" si="1"/>
        <v>18</v>
      </c>
      <c r="E45" s="13">
        <v>12</v>
      </c>
      <c r="F45" s="1">
        <v>7</v>
      </c>
      <c r="G45" s="1">
        <v>5</v>
      </c>
    </row>
    <row r="46" s="5" customFormat="1" ht="12.75" hidden="1">
      <c r="B46" s="5" t="s">
        <v>41</v>
      </c>
    </row>
    <row r="47" spans="2:4" s="3" customFormat="1" ht="12.75" hidden="1">
      <c r="B47" s="58" t="s">
        <v>369</v>
      </c>
      <c r="C47" s="9"/>
      <c r="D47" s="9"/>
    </row>
    <row r="48" spans="2:5" ht="63.75" hidden="1">
      <c r="B48" s="8" t="s">
        <v>237</v>
      </c>
      <c r="C48" s="8" t="s">
        <v>246</v>
      </c>
      <c r="D48" s="8" t="s">
        <v>238</v>
      </c>
      <c r="E48" s="4" t="s">
        <v>39</v>
      </c>
    </row>
    <row r="49" spans="2:5" ht="12.75" hidden="1">
      <c r="B49" s="1" t="s">
        <v>239</v>
      </c>
      <c r="C49" s="1">
        <v>10</v>
      </c>
      <c r="D49" s="1">
        <v>5</v>
      </c>
      <c r="E49" s="13">
        <f>C49+D49</f>
        <v>15</v>
      </c>
    </row>
    <row r="50" spans="2:5" ht="12.75" hidden="1">
      <c r="B50" s="1" t="s">
        <v>240</v>
      </c>
      <c r="C50" s="1">
        <v>10</v>
      </c>
      <c r="D50" s="1">
        <v>3</v>
      </c>
      <c r="E50" s="13">
        <f aca="true" t="shared" si="2" ref="E50:E55">C50+D50</f>
        <v>13</v>
      </c>
    </row>
    <row r="51" spans="2:5" ht="12.75" hidden="1">
      <c r="B51" s="1" t="s">
        <v>241</v>
      </c>
      <c r="C51" s="1">
        <v>0</v>
      </c>
      <c r="D51" s="1">
        <v>0</v>
      </c>
      <c r="E51" s="13">
        <f t="shared" si="2"/>
        <v>0</v>
      </c>
    </row>
    <row r="52" spans="2:5" ht="12.75" hidden="1">
      <c r="B52" s="1" t="s">
        <v>242</v>
      </c>
      <c r="C52" s="1">
        <v>10</v>
      </c>
      <c r="D52" s="1">
        <v>3</v>
      </c>
      <c r="E52" s="13">
        <f t="shared" si="2"/>
        <v>13</v>
      </c>
    </row>
    <row r="53" spans="2:5" ht="12.75" hidden="1">
      <c r="B53" s="1" t="s">
        <v>243</v>
      </c>
      <c r="C53" s="1">
        <v>10</v>
      </c>
      <c r="D53" s="1">
        <v>4</v>
      </c>
      <c r="E53" s="13">
        <f t="shared" si="2"/>
        <v>14</v>
      </c>
    </row>
    <row r="54" spans="2:5" ht="12.75" hidden="1">
      <c r="B54" s="1" t="s">
        <v>244</v>
      </c>
      <c r="C54" s="1">
        <v>10</v>
      </c>
      <c r="D54" s="1">
        <v>3</v>
      </c>
      <c r="E54" s="13">
        <f t="shared" si="2"/>
        <v>13</v>
      </c>
    </row>
    <row r="55" spans="2:5" ht="12.75" hidden="1">
      <c r="B55" s="1" t="s">
        <v>245</v>
      </c>
      <c r="C55" s="1">
        <v>10</v>
      </c>
      <c r="D55" s="1">
        <v>1</v>
      </c>
      <c r="E55" s="13">
        <f t="shared" si="2"/>
        <v>11</v>
      </c>
    </row>
    <row r="56" s="5" customFormat="1" ht="12.75" hidden="1">
      <c r="B56" s="5" t="s">
        <v>41</v>
      </c>
    </row>
    <row r="57" ht="12.75" hidden="1"/>
    <row r="58" s="2" customFormat="1" ht="12.75" hidden="1">
      <c r="B58" s="52" t="s">
        <v>368</v>
      </c>
    </row>
    <row r="59" spans="2:11" ht="42" hidden="1">
      <c r="B59" s="17" t="s">
        <v>381</v>
      </c>
      <c r="C59" s="17" t="s">
        <v>382</v>
      </c>
      <c r="D59" s="17" t="s">
        <v>329</v>
      </c>
      <c r="E59" s="18" t="s">
        <v>105</v>
      </c>
      <c r="F59" s="18" t="s">
        <v>304</v>
      </c>
      <c r="G59" s="19" t="s">
        <v>40</v>
      </c>
      <c r="H59" s="19" t="s">
        <v>305</v>
      </c>
      <c r="I59" s="19" t="s">
        <v>252</v>
      </c>
      <c r="J59" s="20" t="s">
        <v>106</v>
      </c>
      <c r="K59" s="20" t="s">
        <v>107</v>
      </c>
    </row>
    <row r="60" spans="2:11" ht="12.75" hidden="1">
      <c r="B60" s="21" t="s">
        <v>108</v>
      </c>
      <c r="C60" s="21" t="s">
        <v>109</v>
      </c>
      <c r="D60" s="21">
        <v>5</v>
      </c>
      <c r="E60" s="22">
        <v>0.15</v>
      </c>
      <c r="F60" s="22" t="s">
        <v>110</v>
      </c>
      <c r="G60" s="23">
        <v>2</v>
      </c>
      <c r="H60" s="23" t="s">
        <v>111</v>
      </c>
      <c r="I60" s="23">
        <v>0</v>
      </c>
      <c r="J60" s="24" t="s">
        <v>112</v>
      </c>
      <c r="K60" s="24" t="s">
        <v>113</v>
      </c>
    </row>
    <row r="61" spans="2:11" ht="12.75" hidden="1">
      <c r="B61" s="21" t="s">
        <v>114</v>
      </c>
      <c r="C61" s="21" t="s">
        <v>115</v>
      </c>
      <c r="D61" s="21">
        <v>28</v>
      </c>
      <c r="E61" s="25">
        <v>0.3</v>
      </c>
      <c r="F61" s="22" t="s">
        <v>110</v>
      </c>
      <c r="G61" s="23">
        <v>2</v>
      </c>
      <c r="H61" s="23" t="s">
        <v>111</v>
      </c>
      <c r="I61" s="23">
        <v>0</v>
      </c>
      <c r="J61" s="24" t="s">
        <v>112</v>
      </c>
      <c r="K61" s="24" t="s">
        <v>116</v>
      </c>
    </row>
    <row r="62" spans="2:11" ht="12.75" hidden="1">
      <c r="B62" s="21" t="s">
        <v>117</v>
      </c>
      <c r="C62" s="21" t="s">
        <v>118</v>
      </c>
      <c r="D62" s="21">
        <v>14</v>
      </c>
      <c r="E62" s="22">
        <v>0.2</v>
      </c>
      <c r="F62" s="22" t="s">
        <v>110</v>
      </c>
      <c r="G62" s="23">
        <v>0</v>
      </c>
      <c r="H62" s="23" t="s">
        <v>111</v>
      </c>
      <c r="I62" s="23">
        <v>5</v>
      </c>
      <c r="J62" s="24" t="s">
        <v>119</v>
      </c>
      <c r="K62" s="24" t="s">
        <v>120</v>
      </c>
    </row>
    <row r="63" spans="2:11" ht="12.75" hidden="1">
      <c r="B63" s="21" t="s">
        <v>121</v>
      </c>
      <c r="C63" s="21" t="s">
        <v>122</v>
      </c>
      <c r="D63" s="21">
        <v>21</v>
      </c>
      <c r="E63" s="22">
        <v>0.2</v>
      </c>
      <c r="F63" s="22" t="s">
        <v>110</v>
      </c>
      <c r="G63" s="23">
        <v>2</v>
      </c>
      <c r="H63" s="23" t="s">
        <v>111</v>
      </c>
      <c r="I63" s="23">
        <v>7</v>
      </c>
      <c r="J63" s="24" t="s">
        <v>262</v>
      </c>
      <c r="K63" s="24" t="s">
        <v>263</v>
      </c>
    </row>
    <row r="64" spans="2:11" ht="12.75" hidden="1">
      <c r="B64" s="21" t="s">
        <v>264</v>
      </c>
      <c r="C64" s="21" t="s">
        <v>265</v>
      </c>
      <c r="D64" s="21">
        <v>10</v>
      </c>
      <c r="E64" s="22">
        <v>0.25</v>
      </c>
      <c r="F64" s="22" t="s">
        <v>110</v>
      </c>
      <c r="G64" s="23">
        <v>2</v>
      </c>
      <c r="H64" s="23" t="s">
        <v>111</v>
      </c>
      <c r="I64" s="23">
        <v>6</v>
      </c>
      <c r="J64" s="24" t="s">
        <v>112</v>
      </c>
      <c r="K64" s="24" t="s">
        <v>266</v>
      </c>
    </row>
    <row r="65" spans="2:11" ht="12.75" hidden="1">
      <c r="B65" s="21" t="s">
        <v>267</v>
      </c>
      <c r="C65" s="21" t="s">
        <v>265</v>
      </c>
      <c r="D65" s="21">
        <v>10</v>
      </c>
      <c r="E65" s="25">
        <v>0.1</v>
      </c>
      <c r="F65" s="22" t="s">
        <v>110</v>
      </c>
      <c r="G65" s="23">
        <v>0</v>
      </c>
      <c r="H65" s="23" t="s">
        <v>111</v>
      </c>
      <c r="I65" s="23">
        <v>5</v>
      </c>
      <c r="J65" s="24" t="s">
        <v>119</v>
      </c>
      <c r="K65" s="24" t="s">
        <v>120</v>
      </c>
    </row>
    <row r="66" spans="2:11" ht="12.75" hidden="1">
      <c r="B66" s="21" t="s">
        <v>267</v>
      </c>
      <c r="C66" s="21" t="s">
        <v>268</v>
      </c>
      <c r="D66" s="21">
        <v>3</v>
      </c>
      <c r="E66" s="25">
        <v>0</v>
      </c>
      <c r="F66" s="22" t="s">
        <v>269</v>
      </c>
      <c r="G66" s="23">
        <v>0</v>
      </c>
      <c r="H66" s="23" t="s">
        <v>111</v>
      </c>
      <c r="I66" s="23">
        <v>0</v>
      </c>
      <c r="J66" s="24"/>
      <c r="K66" s="24" t="s">
        <v>270</v>
      </c>
    </row>
    <row r="67" spans="2:11" ht="12.75" hidden="1">
      <c r="B67" s="21" t="s">
        <v>267</v>
      </c>
      <c r="C67" s="21" t="s">
        <v>118</v>
      </c>
      <c r="D67" s="21">
        <v>14</v>
      </c>
      <c r="E67" s="22">
        <v>0.1</v>
      </c>
      <c r="F67" s="22" t="s">
        <v>110</v>
      </c>
      <c r="G67" s="23">
        <v>0</v>
      </c>
      <c r="H67" s="23" t="s">
        <v>111</v>
      </c>
      <c r="I67" s="23">
        <v>5</v>
      </c>
      <c r="J67" s="24" t="s">
        <v>119</v>
      </c>
      <c r="K67" s="24" t="s">
        <v>120</v>
      </c>
    </row>
    <row r="68" spans="2:11" ht="12.75" hidden="1">
      <c r="B68" s="21" t="s">
        <v>271</v>
      </c>
      <c r="C68" s="21" t="s">
        <v>122</v>
      </c>
      <c r="D68" s="21">
        <v>21</v>
      </c>
      <c r="E68" s="22">
        <v>0.2</v>
      </c>
      <c r="F68" s="22" t="s">
        <v>110</v>
      </c>
      <c r="G68" s="23">
        <v>2</v>
      </c>
      <c r="H68" s="23" t="s">
        <v>272</v>
      </c>
      <c r="I68" s="23">
        <v>0</v>
      </c>
      <c r="J68" s="24" t="s">
        <v>273</v>
      </c>
      <c r="K68" s="24" t="s">
        <v>274</v>
      </c>
    </row>
    <row r="69" spans="2:11" ht="12.75" hidden="1">
      <c r="B69" s="21" t="s">
        <v>271</v>
      </c>
      <c r="C69" s="21" t="s">
        <v>275</v>
      </c>
      <c r="D69" s="21">
        <v>22</v>
      </c>
      <c r="E69" s="25">
        <v>0.2</v>
      </c>
      <c r="F69" s="22" t="s">
        <v>110</v>
      </c>
      <c r="G69" s="23">
        <v>2</v>
      </c>
      <c r="H69" s="23" t="s">
        <v>272</v>
      </c>
      <c r="I69" s="23">
        <v>0</v>
      </c>
      <c r="J69" s="24" t="s">
        <v>273</v>
      </c>
      <c r="K69" s="24" t="s">
        <v>274</v>
      </c>
    </row>
    <row r="70" spans="2:11" ht="12.75" hidden="1">
      <c r="B70" s="21" t="s">
        <v>276</v>
      </c>
      <c r="C70" s="21" t="s">
        <v>122</v>
      </c>
      <c r="D70" s="21">
        <v>21</v>
      </c>
      <c r="E70" s="25">
        <v>0.1</v>
      </c>
      <c r="F70" s="22" t="s">
        <v>110</v>
      </c>
      <c r="G70" s="23">
        <v>2</v>
      </c>
      <c r="H70" s="23" t="s">
        <v>111</v>
      </c>
      <c r="I70" s="23">
        <v>7</v>
      </c>
      <c r="J70" s="24" t="s">
        <v>277</v>
      </c>
      <c r="K70" s="24" t="s">
        <v>263</v>
      </c>
    </row>
    <row r="71" spans="2:11" ht="12.75" hidden="1">
      <c r="B71" s="21" t="s">
        <v>276</v>
      </c>
      <c r="C71" s="21" t="s">
        <v>275</v>
      </c>
      <c r="D71" s="21">
        <v>22</v>
      </c>
      <c r="E71" s="25">
        <v>0.1</v>
      </c>
      <c r="F71" s="22" t="s">
        <v>110</v>
      </c>
      <c r="G71" s="23">
        <v>2</v>
      </c>
      <c r="H71" s="23" t="s">
        <v>111</v>
      </c>
      <c r="I71" s="23">
        <v>7</v>
      </c>
      <c r="J71" s="24" t="s">
        <v>277</v>
      </c>
      <c r="K71" s="24" t="s">
        <v>263</v>
      </c>
    </row>
    <row r="72" spans="2:11" ht="12.75" hidden="1">
      <c r="B72" s="21" t="s">
        <v>278</v>
      </c>
      <c r="C72" s="21" t="s">
        <v>122</v>
      </c>
      <c r="D72" s="21">
        <v>21</v>
      </c>
      <c r="E72" s="25">
        <v>0.1</v>
      </c>
      <c r="F72" s="22" t="s">
        <v>110</v>
      </c>
      <c r="G72" s="23">
        <v>2</v>
      </c>
      <c r="H72" s="23" t="s">
        <v>272</v>
      </c>
      <c r="I72" s="23">
        <v>0</v>
      </c>
      <c r="J72" s="24" t="s">
        <v>279</v>
      </c>
      <c r="K72" s="24" t="s">
        <v>280</v>
      </c>
    </row>
    <row r="73" spans="2:11" ht="12.75" hidden="1">
      <c r="B73" s="21" t="s">
        <v>281</v>
      </c>
      <c r="C73" s="21" t="s">
        <v>109</v>
      </c>
      <c r="D73" s="21">
        <v>5</v>
      </c>
      <c r="E73" s="22">
        <v>0.3</v>
      </c>
      <c r="F73" s="22" t="s">
        <v>110</v>
      </c>
      <c r="G73" s="23">
        <v>2</v>
      </c>
      <c r="H73" s="23" t="s">
        <v>272</v>
      </c>
      <c r="I73" s="23">
        <v>0</v>
      </c>
      <c r="J73" s="24" t="s">
        <v>282</v>
      </c>
      <c r="K73" s="24" t="s">
        <v>283</v>
      </c>
    </row>
    <row r="74" spans="2:11" ht="12.75" hidden="1">
      <c r="B74" s="21" t="s">
        <v>284</v>
      </c>
      <c r="C74" s="21" t="s">
        <v>122</v>
      </c>
      <c r="D74" s="21">
        <v>21</v>
      </c>
      <c r="E74" s="25">
        <v>0.2</v>
      </c>
      <c r="F74" s="22" t="s">
        <v>110</v>
      </c>
      <c r="G74" s="23">
        <v>2</v>
      </c>
      <c r="H74" s="23" t="s">
        <v>272</v>
      </c>
      <c r="I74" s="23">
        <v>0</v>
      </c>
      <c r="J74" s="24" t="s">
        <v>282</v>
      </c>
      <c r="K74" s="24" t="s">
        <v>285</v>
      </c>
    </row>
    <row r="75" spans="2:11" ht="12.75" hidden="1">
      <c r="B75" s="21" t="s">
        <v>286</v>
      </c>
      <c r="C75" s="21" t="s">
        <v>287</v>
      </c>
      <c r="D75" s="21">
        <v>38</v>
      </c>
      <c r="E75" s="25">
        <v>0.2</v>
      </c>
      <c r="F75" s="22" t="s">
        <v>110</v>
      </c>
      <c r="G75" s="23">
        <v>2</v>
      </c>
      <c r="H75" s="23" t="s">
        <v>111</v>
      </c>
      <c r="I75" s="23">
        <v>0</v>
      </c>
      <c r="J75" s="24" t="s">
        <v>273</v>
      </c>
      <c r="K75" s="24" t="s">
        <v>116</v>
      </c>
    </row>
    <row r="76" spans="2:11" ht="12.75" hidden="1">
      <c r="B76" s="21" t="s">
        <v>288</v>
      </c>
      <c r="C76" s="21" t="s">
        <v>287</v>
      </c>
      <c r="D76" s="21">
        <v>38</v>
      </c>
      <c r="E76" s="22">
        <v>0.15</v>
      </c>
      <c r="F76" s="22" t="s">
        <v>110</v>
      </c>
      <c r="G76" s="23">
        <v>2</v>
      </c>
      <c r="H76" s="23" t="s">
        <v>289</v>
      </c>
      <c r="I76" s="23">
        <v>0</v>
      </c>
      <c r="J76" s="24" t="s">
        <v>273</v>
      </c>
      <c r="K76" s="24" t="s">
        <v>290</v>
      </c>
    </row>
    <row r="77" spans="2:11" ht="12.75" hidden="1">
      <c r="B77" s="21" t="s">
        <v>291</v>
      </c>
      <c r="C77" s="21" t="s">
        <v>287</v>
      </c>
      <c r="D77" s="21">
        <v>38</v>
      </c>
      <c r="E77" s="22">
        <v>0.25</v>
      </c>
      <c r="F77" s="22" t="s">
        <v>110</v>
      </c>
      <c r="G77" s="23">
        <v>2</v>
      </c>
      <c r="H77" s="23" t="s">
        <v>111</v>
      </c>
      <c r="I77" s="23">
        <v>7</v>
      </c>
      <c r="J77" s="24" t="s">
        <v>292</v>
      </c>
      <c r="K77" s="24" t="s">
        <v>263</v>
      </c>
    </row>
    <row r="78" spans="2:11" ht="12.75" hidden="1">
      <c r="B78" s="21" t="s">
        <v>293</v>
      </c>
      <c r="C78" s="21" t="s">
        <v>268</v>
      </c>
      <c r="D78" s="21">
        <v>3</v>
      </c>
      <c r="E78" s="25">
        <v>1</v>
      </c>
      <c r="F78" s="22" t="s">
        <v>110</v>
      </c>
      <c r="G78" s="23">
        <v>2</v>
      </c>
      <c r="H78" s="23" t="s">
        <v>294</v>
      </c>
      <c r="I78" s="23">
        <v>0</v>
      </c>
      <c r="J78" s="24" t="s">
        <v>262</v>
      </c>
      <c r="K78" s="24"/>
    </row>
    <row r="79" spans="2:11" ht="12.75" hidden="1">
      <c r="B79" s="21" t="s">
        <v>293</v>
      </c>
      <c r="C79" s="21" t="s">
        <v>295</v>
      </c>
      <c r="D79" s="21">
        <v>1</v>
      </c>
      <c r="E79" s="22">
        <v>1</v>
      </c>
      <c r="F79" s="22" t="s">
        <v>110</v>
      </c>
      <c r="G79" s="23">
        <v>2</v>
      </c>
      <c r="H79" s="23" t="s">
        <v>294</v>
      </c>
      <c r="I79" s="23">
        <v>0</v>
      </c>
      <c r="J79" s="24" t="s">
        <v>262</v>
      </c>
      <c r="K79" s="24"/>
    </row>
    <row r="80" spans="2:11" ht="12.75" hidden="1">
      <c r="B80" s="21" t="s">
        <v>296</v>
      </c>
      <c r="C80" s="21" t="s">
        <v>297</v>
      </c>
      <c r="D80" s="21">
        <v>12</v>
      </c>
      <c r="E80" s="22">
        <v>1</v>
      </c>
      <c r="F80" s="22" t="s">
        <v>110</v>
      </c>
      <c r="G80" s="23">
        <v>2</v>
      </c>
      <c r="H80" s="23" t="s">
        <v>294</v>
      </c>
      <c r="I80" s="23">
        <v>0</v>
      </c>
      <c r="J80" s="24" t="s">
        <v>298</v>
      </c>
      <c r="K80" s="24" t="s">
        <v>205</v>
      </c>
    </row>
    <row r="81" spans="2:11" ht="12.75" hidden="1">
      <c r="B81" s="21" t="s">
        <v>296</v>
      </c>
      <c r="C81" s="21" t="s">
        <v>206</v>
      </c>
      <c r="D81" s="21">
        <v>23</v>
      </c>
      <c r="E81" s="25">
        <v>1</v>
      </c>
      <c r="F81" s="22" t="s">
        <v>110</v>
      </c>
      <c r="G81" s="23">
        <v>2</v>
      </c>
      <c r="H81" s="23" t="s">
        <v>294</v>
      </c>
      <c r="I81" s="23">
        <v>0</v>
      </c>
      <c r="J81" s="24" t="s">
        <v>298</v>
      </c>
      <c r="K81" s="24" t="s">
        <v>205</v>
      </c>
    </row>
    <row r="82" spans="2:11" ht="12.75" hidden="1">
      <c r="B82" s="21" t="s">
        <v>384</v>
      </c>
      <c r="C82" s="21" t="s">
        <v>385</v>
      </c>
      <c r="D82" s="21">
        <v>22</v>
      </c>
      <c r="E82" s="22">
        <v>0</v>
      </c>
      <c r="F82" s="22" t="s">
        <v>269</v>
      </c>
      <c r="G82" s="23">
        <v>0</v>
      </c>
      <c r="H82" s="23" t="s">
        <v>111</v>
      </c>
      <c r="I82" s="23">
        <v>-10</v>
      </c>
      <c r="J82" s="23" t="s">
        <v>205</v>
      </c>
      <c r="K82" s="24" t="s">
        <v>207</v>
      </c>
    </row>
    <row r="83" spans="2:11" ht="12.75" hidden="1">
      <c r="B83" s="21" t="s">
        <v>384</v>
      </c>
      <c r="C83" s="21" t="s">
        <v>122</v>
      </c>
      <c r="D83" s="21">
        <v>21</v>
      </c>
      <c r="E83" s="25">
        <v>0</v>
      </c>
      <c r="F83" s="22" t="s">
        <v>269</v>
      </c>
      <c r="G83" s="23">
        <v>0</v>
      </c>
      <c r="H83" s="23" t="s">
        <v>111</v>
      </c>
      <c r="I83" s="23">
        <v>-10</v>
      </c>
      <c r="J83" s="23" t="s">
        <v>205</v>
      </c>
      <c r="K83" s="24" t="s">
        <v>207</v>
      </c>
    </row>
    <row r="84" spans="2:11" ht="12.75" hidden="1">
      <c r="B84" s="21" t="s">
        <v>384</v>
      </c>
      <c r="C84" s="21" t="s">
        <v>265</v>
      </c>
      <c r="D84" s="21">
        <v>10</v>
      </c>
      <c r="E84" s="25">
        <v>0</v>
      </c>
      <c r="F84" s="22" t="s">
        <v>269</v>
      </c>
      <c r="G84" s="23">
        <v>0</v>
      </c>
      <c r="H84" s="23" t="s">
        <v>111</v>
      </c>
      <c r="I84" s="23">
        <v>-10</v>
      </c>
      <c r="J84" s="23" t="s">
        <v>205</v>
      </c>
      <c r="K84" s="24" t="s">
        <v>207</v>
      </c>
    </row>
    <row r="85" spans="2:11" ht="12.75" hidden="1">
      <c r="B85" s="21" t="s">
        <v>384</v>
      </c>
      <c r="C85" s="21" t="s">
        <v>275</v>
      </c>
      <c r="D85" s="21">
        <v>22</v>
      </c>
      <c r="E85" s="22">
        <v>0</v>
      </c>
      <c r="F85" s="22" t="s">
        <v>269</v>
      </c>
      <c r="G85" s="23">
        <v>0</v>
      </c>
      <c r="H85" s="23" t="s">
        <v>111</v>
      </c>
      <c r="I85" s="23">
        <v>-10</v>
      </c>
      <c r="J85" s="23" t="s">
        <v>205</v>
      </c>
      <c r="K85" s="24" t="s">
        <v>207</v>
      </c>
    </row>
    <row r="86" spans="2:11" ht="12.75" hidden="1">
      <c r="B86" s="21" t="s">
        <v>208</v>
      </c>
      <c r="C86" s="21" t="s">
        <v>385</v>
      </c>
      <c r="D86" s="21">
        <v>22</v>
      </c>
      <c r="E86" s="25">
        <v>0.05</v>
      </c>
      <c r="F86" s="22" t="s">
        <v>110</v>
      </c>
      <c r="G86" s="23">
        <v>2</v>
      </c>
      <c r="H86" s="23" t="s">
        <v>111</v>
      </c>
      <c r="I86" s="23">
        <v>5</v>
      </c>
      <c r="J86" s="24" t="s">
        <v>292</v>
      </c>
      <c r="K86" s="24" t="s">
        <v>120</v>
      </c>
    </row>
    <row r="87" spans="2:11" ht="12.75" hidden="1">
      <c r="B87" s="21" t="s">
        <v>208</v>
      </c>
      <c r="C87" s="21" t="s">
        <v>122</v>
      </c>
      <c r="D87" s="21">
        <v>21</v>
      </c>
      <c r="E87" s="22">
        <v>0.05</v>
      </c>
      <c r="F87" s="22" t="s">
        <v>110</v>
      </c>
      <c r="G87" s="23">
        <v>2</v>
      </c>
      <c r="H87" s="23" t="s">
        <v>111</v>
      </c>
      <c r="I87" s="23">
        <v>5</v>
      </c>
      <c r="J87" s="24" t="s">
        <v>292</v>
      </c>
      <c r="K87" s="24" t="s">
        <v>120</v>
      </c>
    </row>
    <row r="88" spans="2:11" ht="12.75" hidden="1">
      <c r="B88" s="21" t="s">
        <v>208</v>
      </c>
      <c r="C88" s="21" t="s">
        <v>118</v>
      </c>
      <c r="D88" s="21">
        <v>14</v>
      </c>
      <c r="E88" s="22">
        <v>0.05</v>
      </c>
      <c r="F88" s="22" t="s">
        <v>110</v>
      </c>
      <c r="G88" s="23">
        <v>2</v>
      </c>
      <c r="H88" s="23" t="s">
        <v>111</v>
      </c>
      <c r="I88" s="23">
        <v>5</v>
      </c>
      <c r="J88" s="24" t="s">
        <v>292</v>
      </c>
      <c r="K88" s="24" t="s">
        <v>120</v>
      </c>
    </row>
    <row r="89" spans="2:11" ht="12.75" hidden="1">
      <c r="B89" s="21" t="s">
        <v>209</v>
      </c>
      <c r="C89" s="21" t="s">
        <v>385</v>
      </c>
      <c r="D89" s="21">
        <v>22</v>
      </c>
      <c r="E89" s="22">
        <v>0.2</v>
      </c>
      <c r="F89" s="22" t="s">
        <v>110</v>
      </c>
      <c r="G89" s="23">
        <v>2</v>
      </c>
      <c r="H89" s="23" t="s">
        <v>111</v>
      </c>
      <c r="I89" s="23">
        <v>10</v>
      </c>
      <c r="J89" s="24" t="s">
        <v>210</v>
      </c>
      <c r="K89" s="24" t="s">
        <v>211</v>
      </c>
    </row>
    <row r="90" spans="2:11" ht="12.75" hidden="1">
      <c r="B90" s="21" t="s">
        <v>209</v>
      </c>
      <c r="C90" s="21" t="s">
        <v>122</v>
      </c>
      <c r="D90" s="21">
        <v>21</v>
      </c>
      <c r="E90" s="22">
        <v>0.2</v>
      </c>
      <c r="F90" s="22" t="s">
        <v>110</v>
      </c>
      <c r="G90" s="23">
        <v>2</v>
      </c>
      <c r="H90" s="23" t="s">
        <v>111</v>
      </c>
      <c r="I90" s="23">
        <v>10</v>
      </c>
      <c r="J90" s="24" t="s">
        <v>210</v>
      </c>
      <c r="K90" s="24" t="s">
        <v>211</v>
      </c>
    </row>
    <row r="91" spans="2:11" ht="12.75" hidden="1">
      <c r="B91" s="21" t="s">
        <v>209</v>
      </c>
      <c r="C91" s="21" t="s">
        <v>265</v>
      </c>
      <c r="D91" s="21">
        <v>10</v>
      </c>
      <c r="E91" s="22">
        <v>0</v>
      </c>
      <c r="F91" s="22" t="s">
        <v>269</v>
      </c>
      <c r="G91" s="23">
        <v>0</v>
      </c>
      <c r="H91" s="23" t="s">
        <v>110</v>
      </c>
      <c r="I91" s="23">
        <v>-30</v>
      </c>
      <c r="J91" s="24"/>
      <c r="K91" s="24" t="s">
        <v>212</v>
      </c>
    </row>
    <row r="92" spans="2:11" ht="12.75" hidden="1">
      <c r="B92" s="21" t="s">
        <v>209</v>
      </c>
      <c r="C92" s="21" t="s">
        <v>297</v>
      </c>
      <c r="D92" s="21">
        <v>12</v>
      </c>
      <c r="E92" s="22">
        <v>0</v>
      </c>
      <c r="F92" s="22" t="s">
        <v>269</v>
      </c>
      <c r="G92" s="23">
        <v>0</v>
      </c>
      <c r="H92" s="23" t="s">
        <v>111</v>
      </c>
      <c r="I92" s="23">
        <v>-30</v>
      </c>
      <c r="J92" s="24"/>
      <c r="K92" s="24" t="s">
        <v>212</v>
      </c>
    </row>
    <row r="93" spans="2:11" ht="12.75" hidden="1">
      <c r="B93" s="21" t="s">
        <v>209</v>
      </c>
      <c r="C93" s="21" t="s">
        <v>275</v>
      </c>
      <c r="D93" s="21">
        <v>22</v>
      </c>
      <c r="E93" s="22">
        <v>0.2</v>
      </c>
      <c r="F93" s="22" t="s">
        <v>110</v>
      </c>
      <c r="G93" s="23">
        <v>2</v>
      </c>
      <c r="H93" s="23" t="s">
        <v>111</v>
      </c>
      <c r="I93" s="23">
        <v>10</v>
      </c>
      <c r="J93" s="24" t="s">
        <v>210</v>
      </c>
      <c r="K93" s="24" t="s">
        <v>211</v>
      </c>
    </row>
    <row r="94" spans="2:11" ht="12.75" hidden="1">
      <c r="B94" s="21" t="s">
        <v>213</v>
      </c>
      <c r="C94" s="21" t="s">
        <v>385</v>
      </c>
      <c r="D94" s="21">
        <v>22</v>
      </c>
      <c r="E94" s="22">
        <v>0.2</v>
      </c>
      <c r="F94" s="22" t="s">
        <v>110</v>
      </c>
      <c r="G94" s="23">
        <v>0</v>
      </c>
      <c r="H94" s="23" t="s">
        <v>111</v>
      </c>
      <c r="I94" s="23">
        <v>0</v>
      </c>
      <c r="J94" s="24" t="s">
        <v>119</v>
      </c>
      <c r="K94" s="24" t="s">
        <v>116</v>
      </c>
    </row>
    <row r="95" spans="2:11" ht="12.75" hidden="1">
      <c r="B95" s="21" t="s">
        <v>213</v>
      </c>
      <c r="C95" s="21" t="s">
        <v>214</v>
      </c>
      <c r="D95" s="21">
        <v>22</v>
      </c>
      <c r="E95" s="22">
        <v>0.2</v>
      </c>
      <c r="F95" s="22" t="s">
        <v>110</v>
      </c>
      <c r="G95" s="23">
        <v>0</v>
      </c>
      <c r="H95" s="23" t="s">
        <v>111</v>
      </c>
      <c r="I95" s="23">
        <v>0</v>
      </c>
      <c r="J95" s="24" t="s">
        <v>119</v>
      </c>
      <c r="K95" s="24" t="s">
        <v>116</v>
      </c>
    </row>
    <row r="96" spans="2:11" ht="12.75" hidden="1">
      <c r="B96" s="21" t="s">
        <v>215</v>
      </c>
      <c r="C96" s="21" t="s">
        <v>385</v>
      </c>
      <c r="D96" s="21">
        <v>22</v>
      </c>
      <c r="E96" s="22">
        <v>0.2</v>
      </c>
      <c r="F96" s="22" t="s">
        <v>110</v>
      </c>
      <c r="G96" s="23">
        <v>0</v>
      </c>
      <c r="H96" s="23" t="s">
        <v>111</v>
      </c>
      <c r="I96" s="23">
        <v>7</v>
      </c>
      <c r="J96" s="24" t="s">
        <v>216</v>
      </c>
      <c r="K96" s="24" t="s">
        <v>263</v>
      </c>
    </row>
    <row r="97" spans="2:11" ht="12.75" hidden="1">
      <c r="B97" s="21" t="s">
        <v>215</v>
      </c>
      <c r="C97" s="21" t="s">
        <v>122</v>
      </c>
      <c r="D97" s="21">
        <v>21</v>
      </c>
      <c r="E97" s="22">
        <v>0.2</v>
      </c>
      <c r="F97" s="22" t="s">
        <v>110</v>
      </c>
      <c r="G97" s="23">
        <v>0</v>
      </c>
      <c r="H97" s="23" t="s">
        <v>111</v>
      </c>
      <c r="I97" s="23">
        <v>7</v>
      </c>
      <c r="J97" s="24" t="s">
        <v>216</v>
      </c>
      <c r="K97" s="24" t="s">
        <v>263</v>
      </c>
    </row>
    <row r="98" spans="2:11" ht="12.75" hidden="1">
      <c r="B98" s="21" t="s">
        <v>215</v>
      </c>
      <c r="C98" s="21" t="s">
        <v>265</v>
      </c>
      <c r="D98" s="21">
        <v>10</v>
      </c>
      <c r="E98" s="22">
        <v>0.2</v>
      </c>
      <c r="F98" s="22" t="s">
        <v>110</v>
      </c>
      <c r="G98" s="23">
        <v>0</v>
      </c>
      <c r="H98" s="23" t="s">
        <v>111</v>
      </c>
      <c r="I98" s="23">
        <v>7</v>
      </c>
      <c r="J98" s="24" t="s">
        <v>216</v>
      </c>
      <c r="K98" s="24" t="s">
        <v>263</v>
      </c>
    </row>
    <row r="99" spans="2:11" ht="12.75" hidden="1">
      <c r="B99" s="21" t="s">
        <v>215</v>
      </c>
      <c r="C99" s="21" t="s">
        <v>275</v>
      </c>
      <c r="D99" s="21">
        <v>22</v>
      </c>
      <c r="E99" s="22">
        <v>0.2</v>
      </c>
      <c r="F99" s="22" t="s">
        <v>110</v>
      </c>
      <c r="G99" s="23">
        <v>0</v>
      </c>
      <c r="H99" s="23" t="s">
        <v>111</v>
      </c>
      <c r="I99" s="23">
        <v>7</v>
      </c>
      <c r="J99" s="24" t="s">
        <v>216</v>
      </c>
      <c r="K99" s="24" t="s">
        <v>263</v>
      </c>
    </row>
    <row r="100" spans="2:11" ht="12.75" hidden="1">
      <c r="B100" s="21" t="s">
        <v>215</v>
      </c>
      <c r="C100" s="21" t="s">
        <v>118</v>
      </c>
      <c r="D100" s="21">
        <v>14</v>
      </c>
      <c r="E100" s="25">
        <v>0.2</v>
      </c>
      <c r="F100" s="22" t="s">
        <v>110</v>
      </c>
      <c r="G100" s="23">
        <v>0</v>
      </c>
      <c r="H100" s="23" t="s">
        <v>111</v>
      </c>
      <c r="I100" s="23">
        <v>7</v>
      </c>
      <c r="J100" s="24" t="s">
        <v>216</v>
      </c>
      <c r="K100" s="24" t="s">
        <v>263</v>
      </c>
    </row>
    <row r="101" spans="2:11" ht="12.75" hidden="1">
      <c r="B101" s="21" t="s">
        <v>217</v>
      </c>
      <c r="C101" s="21" t="s">
        <v>268</v>
      </c>
      <c r="D101" s="21">
        <v>3</v>
      </c>
      <c r="E101" s="25">
        <v>1</v>
      </c>
      <c r="F101" s="22" t="s">
        <v>110</v>
      </c>
      <c r="G101" s="23">
        <v>2</v>
      </c>
      <c r="H101" s="23" t="s">
        <v>294</v>
      </c>
      <c r="I101" s="23">
        <v>0</v>
      </c>
      <c r="J101" s="24" t="s">
        <v>262</v>
      </c>
      <c r="K101" s="24"/>
    </row>
    <row r="102" spans="2:11" ht="12.75" hidden="1">
      <c r="B102" s="21" t="s">
        <v>218</v>
      </c>
      <c r="C102" s="21" t="s">
        <v>109</v>
      </c>
      <c r="D102" s="21">
        <v>5</v>
      </c>
      <c r="E102" s="22">
        <v>0.2</v>
      </c>
      <c r="F102" s="22" t="s">
        <v>110</v>
      </c>
      <c r="G102" s="23">
        <v>2</v>
      </c>
      <c r="H102" s="23" t="s">
        <v>111</v>
      </c>
      <c r="I102" s="23">
        <v>0</v>
      </c>
      <c r="J102" s="24" t="s">
        <v>273</v>
      </c>
      <c r="K102" s="24" t="s">
        <v>116</v>
      </c>
    </row>
    <row r="103" spans="2:11" ht="12.75" hidden="1">
      <c r="B103" s="21" t="s">
        <v>219</v>
      </c>
      <c r="C103" s="21" t="s">
        <v>385</v>
      </c>
      <c r="D103" s="21">
        <v>22</v>
      </c>
      <c r="E103" s="22">
        <v>0.2</v>
      </c>
      <c r="F103" s="22" t="s">
        <v>110</v>
      </c>
      <c r="G103" s="23">
        <v>0</v>
      </c>
      <c r="H103" s="23" t="s">
        <v>111</v>
      </c>
      <c r="I103" s="23">
        <v>5</v>
      </c>
      <c r="J103" s="24" t="s">
        <v>119</v>
      </c>
      <c r="K103" s="24" t="s">
        <v>120</v>
      </c>
    </row>
    <row r="104" spans="2:11" ht="12.75" hidden="1">
      <c r="B104" s="21" t="s">
        <v>219</v>
      </c>
      <c r="C104" s="21" t="s">
        <v>122</v>
      </c>
      <c r="D104" s="21">
        <v>21</v>
      </c>
      <c r="E104" s="25">
        <v>0.2</v>
      </c>
      <c r="F104" s="22" t="s">
        <v>110</v>
      </c>
      <c r="G104" s="23">
        <v>0</v>
      </c>
      <c r="H104" s="23" t="s">
        <v>111</v>
      </c>
      <c r="I104" s="23">
        <v>5</v>
      </c>
      <c r="J104" s="24" t="s">
        <v>119</v>
      </c>
      <c r="K104" s="24" t="s">
        <v>120</v>
      </c>
    </row>
    <row r="105" spans="2:11" ht="12.75" hidden="1">
      <c r="B105" s="21" t="s">
        <v>219</v>
      </c>
      <c r="C105" s="21" t="s">
        <v>268</v>
      </c>
      <c r="D105" s="21">
        <v>3</v>
      </c>
      <c r="E105" s="22">
        <v>1</v>
      </c>
      <c r="F105" s="22" t="s">
        <v>110</v>
      </c>
      <c r="G105" s="23">
        <v>2</v>
      </c>
      <c r="H105" s="23" t="s">
        <v>294</v>
      </c>
      <c r="I105" s="23">
        <v>0</v>
      </c>
      <c r="J105" s="24" t="s">
        <v>262</v>
      </c>
      <c r="K105" s="24"/>
    </row>
    <row r="106" spans="2:11" ht="12.75" hidden="1">
      <c r="B106" s="21" t="s">
        <v>219</v>
      </c>
      <c r="C106" s="21" t="s">
        <v>295</v>
      </c>
      <c r="D106" s="21">
        <v>1</v>
      </c>
      <c r="E106" s="22">
        <v>1</v>
      </c>
      <c r="F106" s="22" t="s">
        <v>110</v>
      </c>
      <c r="G106" s="23">
        <v>2</v>
      </c>
      <c r="H106" s="23" t="s">
        <v>294</v>
      </c>
      <c r="I106" s="23">
        <v>0</v>
      </c>
      <c r="J106" s="24" t="s">
        <v>262</v>
      </c>
      <c r="K106" s="24"/>
    </row>
    <row r="107" spans="2:11" ht="12.75" hidden="1">
      <c r="B107" s="21" t="s">
        <v>219</v>
      </c>
      <c r="C107" s="21" t="s">
        <v>220</v>
      </c>
      <c r="D107" s="21">
        <v>5</v>
      </c>
      <c r="E107" s="25">
        <v>1</v>
      </c>
      <c r="F107" s="22" t="s">
        <v>110</v>
      </c>
      <c r="G107" s="23">
        <v>2</v>
      </c>
      <c r="H107" s="23" t="s">
        <v>294</v>
      </c>
      <c r="I107" s="23">
        <v>0</v>
      </c>
      <c r="J107" s="24" t="s">
        <v>262</v>
      </c>
      <c r="K107" s="24"/>
    </row>
    <row r="108" spans="2:11" ht="12.75" hidden="1">
      <c r="B108" s="21" t="s">
        <v>219</v>
      </c>
      <c r="C108" s="21" t="s">
        <v>221</v>
      </c>
      <c r="D108" s="21">
        <v>4</v>
      </c>
      <c r="E108" s="25">
        <v>1</v>
      </c>
      <c r="F108" s="22" t="s">
        <v>110</v>
      </c>
      <c r="G108" s="23">
        <v>2</v>
      </c>
      <c r="H108" s="23" t="s">
        <v>294</v>
      </c>
      <c r="I108" s="23">
        <v>0</v>
      </c>
      <c r="J108" s="24" t="s">
        <v>262</v>
      </c>
      <c r="K108" s="24"/>
    </row>
    <row r="109" spans="2:11" ht="12.75" hidden="1">
      <c r="B109" s="21" t="s">
        <v>219</v>
      </c>
      <c r="C109" s="21" t="s">
        <v>222</v>
      </c>
      <c r="D109" s="21">
        <v>3</v>
      </c>
      <c r="E109" s="25">
        <v>1</v>
      </c>
      <c r="F109" s="22" t="s">
        <v>110</v>
      </c>
      <c r="G109" s="23">
        <v>2</v>
      </c>
      <c r="H109" s="23" t="s">
        <v>294</v>
      </c>
      <c r="I109" s="23">
        <v>0</v>
      </c>
      <c r="J109" s="24" t="s">
        <v>262</v>
      </c>
      <c r="K109" s="24"/>
    </row>
    <row r="110" spans="2:11" ht="12.75" hidden="1">
      <c r="B110" s="21" t="s">
        <v>223</v>
      </c>
      <c r="C110" s="21" t="s">
        <v>385</v>
      </c>
      <c r="D110" s="21">
        <v>22</v>
      </c>
      <c r="E110" s="22">
        <v>0.2</v>
      </c>
      <c r="F110" s="22" t="s">
        <v>110</v>
      </c>
      <c r="G110" s="23">
        <v>2</v>
      </c>
      <c r="H110" s="23" t="s">
        <v>111</v>
      </c>
      <c r="I110" s="23">
        <v>10</v>
      </c>
      <c r="J110" s="24" t="s">
        <v>292</v>
      </c>
      <c r="K110" s="24" t="s">
        <v>211</v>
      </c>
    </row>
    <row r="111" spans="2:11" ht="12.75" hidden="1">
      <c r="B111" s="21" t="s">
        <v>223</v>
      </c>
      <c r="C111" s="21" t="s">
        <v>287</v>
      </c>
      <c r="D111" s="21">
        <v>38</v>
      </c>
      <c r="E111" s="25">
        <v>0.2</v>
      </c>
      <c r="F111" s="22" t="s">
        <v>110</v>
      </c>
      <c r="G111" s="23">
        <v>2</v>
      </c>
      <c r="H111" s="23" t="s">
        <v>111</v>
      </c>
      <c r="I111" s="23">
        <v>10</v>
      </c>
      <c r="J111" s="24" t="s">
        <v>292</v>
      </c>
      <c r="K111" s="24" t="s">
        <v>211</v>
      </c>
    </row>
    <row r="112" spans="2:11" ht="12.75" hidden="1">
      <c r="B112" s="21" t="s">
        <v>223</v>
      </c>
      <c r="C112" s="21" t="s">
        <v>122</v>
      </c>
      <c r="D112" s="21">
        <v>21</v>
      </c>
      <c r="E112" s="25">
        <v>0.2</v>
      </c>
      <c r="F112" s="22" t="s">
        <v>110</v>
      </c>
      <c r="G112" s="23">
        <v>2</v>
      </c>
      <c r="H112" s="23" t="s">
        <v>111</v>
      </c>
      <c r="I112" s="23">
        <v>10</v>
      </c>
      <c r="J112" s="24" t="s">
        <v>292</v>
      </c>
      <c r="K112" s="24" t="s">
        <v>211</v>
      </c>
    </row>
    <row r="113" spans="2:11" ht="12.75" hidden="1">
      <c r="B113" s="21" t="s">
        <v>223</v>
      </c>
      <c r="C113" s="21" t="s">
        <v>118</v>
      </c>
      <c r="D113" s="21">
        <v>14</v>
      </c>
      <c r="E113" s="25">
        <v>0.2</v>
      </c>
      <c r="F113" s="22" t="s">
        <v>110</v>
      </c>
      <c r="G113" s="23">
        <v>2</v>
      </c>
      <c r="H113" s="23" t="s">
        <v>111</v>
      </c>
      <c r="I113" s="23">
        <v>10</v>
      </c>
      <c r="J113" s="24" t="s">
        <v>292</v>
      </c>
      <c r="K113" s="24" t="s">
        <v>211</v>
      </c>
    </row>
    <row r="114" spans="2:11" ht="12.75" hidden="1">
      <c r="B114" s="21" t="s">
        <v>224</v>
      </c>
      <c r="C114" s="21" t="s">
        <v>385</v>
      </c>
      <c r="D114" s="21">
        <v>22</v>
      </c>
      <c r="E114" s="22">
        <v>0.2</v>
      </c>
      <c r="F114" s="22" t="s">
        <v>110</v>
      </c>
      <c r="G114" s="23">
        <v>0</v>
      </c>
      <c r="H114" s="23" t="s">
        <v>111</v>
      </c>
      <c r="I114" s="23">
        <v>0</v>
      </c>
      <c r="J114" s="24" t="s">
        <v>119</v>
      </c>
      <c r="K114" s="24" t="s">
        <v>116</v>
      </c>
    </row>
    <row r="115" spans="2:11" ht="12.75" hidden="1">
      <c r="B115" s="21" t="s">
        <v>224</v>
      </c>
      <c r="C115" s="21" t="s">
        <v>109</v>
      </c>
      <c r="D115" s="21">
        <v>5</v>
      </c>
      <c r="E115" s="22">
        <v>0.2</v>
      </c>
      <c r="F115" s="22" t="s">
        <v>110</v>
      </c>
      <c r="G115" s="23">
        <v>0</v>
      </c>
      <c r="H115" s="23" t="s">
        <v>111</v>
      </c>
      <c r="I115" s="23">
        <v>0</v>
      </c>
      <c r="J115" s="24" t="s">
        <v>119</v>
      </c>
      <c r="K115" s="24" t="s">
        <v>116</v>
      </c>
    </row>
    <row r="116" spans="2:11" ht="12.75" hidden="1">
      <c r="B116" s="21" t="s">
        <v>225</v>
      </c>
      <c r="C116" s="21" t="s">
        <v>385</v>
      </c>
      <c r="D116" s="21">
        <v>22</v>
      </c>
      <c r="E116" s="22">
        <v>0.1</v>
      </c>
      <c r="F116" s="22" t="s">
        <v>110</v>
      </c>
      <c r="G116" s="23">
        <v>2</v>
      </c>
      <c r="H116" s="23" t="s">
        <v>111</v>
      </c>
      <c r="I116" s="23">
        <v>5</v>
      </c>
      <c r="J116" s="24" t="s">
        <v>262</v>
      </c>
      <c r="K116" s="24" t="s">
        <v>120</v>
      </c>
    </row>
    <row r="117" spans="2:11" ht="12.75" hidden="1">
      <c r="B117" s="21" t="s">
        <v>225</v>
      </c>
      <c r="C117" s="21" t="s">
        <v>275</v>
      </c>
      <c r="D117" s="21">
        <v>22</v>
      </c>
      <c r="E117" s="22">
        <v>0.1</v>
      </c>
      <c r="F117" s="22" t="s">
        <v>110</v>
      </c>
      <c r="G117" s="23">
        <v>2</v>
      </c>
      <c r="H117" s="23" t="s">
        <v>111</v>
      </c>
      <c r="I117" s="23">
        <v>5</v>
      </c>
      <c r="J117" s="24" t="s">
        <v>262</v>
      </c>
      <c r="K117" s="24" t="s">
        <v>120</v>
      </c>
    </row>
    <row r="118" spans="2:11" ht="12.75" hidden="1">
      <c r="B118" s="21" t="s">
        <v>225</v>
      </c>
      <c r="C118" s="21" t="s">
        <v>226</v>
      </c>
      <c r="D118" s="21">
        <v>3</v>
      </c>
      <c r="E118" s="25">
        <v>1</v>
      </c>
      <c r="F118" s="22" t="s">
        <v>110</v>
      </c>
      <c r="G118" s="23">
        <v>2</v>
      </c>
      <c r="H118" s="23" t="s">
        <v>294</v>
      </c>
      <c r="I118" s="23">
        <v>0</v>
      </c>
      <c r="J118" s="24" t="s">
        <v>262</v>
      </c>
      <c r="K118" s="24"/>
    </row>
    <row r="119" spans="2:11" ht="12.75" hidden="1">
      <c r="B119" s="21" t="s">
        <v>227</v>
      </c>
      <c r="C119" s="21" t="s">
        <v>287</v>
      </c>
      <c r="D119" s="21">
        <v>38</v>
      </c>
      <c r="E119" s="22">
        <v>0.5</v>
      </c>
      <c r="F119" s="22" t="s">
        <v>111</v>
      </c>
      <c r="G119" s="23">
        <f>0</f>
        <v>0</v>
      </c>
      <c r="H119" s="23" t="s">
        <v>111</v>
      </c>
      <c r="I119" s="23">
        <v>-7</v>
      </c>
      <c r="J119" s="24" t="s">
        <v>111</v>
      </c>
      <c r="K119" s="24" t="s">
        <v>228</v>
      </c>
    </row>
    <row r="120" spans="2:11" ht="12.75" hidden="1">
      <c r="B120" s="21" t="s">
        <v>227</v>
      </c>
      <c r="C120" s="21" t="s">
        <v>109</v>
      </c>
      <c r="D120" s="21">
        <v>5</v>
      </c>
      <c r="E120" s="25">
        <v>0.5</v>
      </c>
      <c r="F120" s="22" t="s">
        <v>111</v>
      </c>
      <c r="G120" s="23">
        <f>0</f>
        <v>0</v>
      </c>
      <c r="H120" s="23" t="s">
        <v>111</v>
      </c>
      <c r="I120" s="23">
        <v>-7</v>
      </c>
      <c r="J120" s="24" t="s">
        <v>111</v>
      </c>
      <c r="K120" s="24" t="s">
        <v>228</v>
      </c>
    </row>
    <row r="121" spans="2:11" ht="12.75" hidden="1">
      <c r="B121" s="21" t="s">
        <v>229</v>
      </c>
      <c r="C121" s="21" t="s">
        <v>214</v>
      </c>
      <c r="D121" s="21">
        <v>22</v>
      </c>
      <c r="E121" s="22">
        <v>1</v>
      </c>
      <c r="F121" s="22" t="s">
        <v>110</v>
      </c>
      <c r="G121" s="23">
        <v>0</v>
      </c>
      <c r="H121" s="23" t="s">
        <v>294</v>
      </c>
      <c r="I121" s="23">
        <v>0</v>
      </c>
      <c r="J121" s="24" t="s">
        <v>119</v>
      </c>
      <c r="K121" s="24"/>
    </row>
    <row r="122" spans="2:11" ht="12.75" hidden="1">
      <c r="B122" s="21" t="s">
        <v>230</v>
      </c>
      <c r="C122" s="21" t="s">
        <v>265</v>
      </c>
      <c r="D122" s="21">
        <v>10</v>
      </c>
      <c r="E122" s="22">
        <v>0.2</v>
      </c>
      <c r="F122" s="22" t="s">
        <v>110</v>
      </c>
      <c r="G122" s="23">
        <v>2</v>
      </c>
      <c r="H122" s="23" t="s">
        <v>111</v>
      </c>
      <c r="I122" s="23">
        <v>7</v>
      </c>
      <c r="J122" s="24" t="s">
        <v>231</v>
      </c>
      <c r="K122" s="24" t="s">
        <v>232</v>
      </c>
    </row>
    <row r="123" spans="2:11" ht="12.75" hidden="1">
      <c r="B123" s="21" t="s">
        <v>233</v>
      </c>
      <c r="C123" s="21" t="s">
        <v>287</v>
      </c>
      <c r="D123" s="21">
        <v>38</v>
      </c>
      <c r="E123" s="25">
        <v>0.2</v>
      </c>
      <c r="F123" s="22" t="s">
        <v>110</v>
      </c>
      <c r="G123" s="23">
        <v>2</v>
      </c>
      <c r="H123" s="23" t="s">
        <v>111</v>
      </c>
      <c r="I123" s="23">
        <v>3</v>
      </c>
      <c r="J123" s="24" t="s">
        <v>234</v>
      </c>
      <c r="K123" s="24" t="s">
        <v>235</v>
      </c>
    </row>
    <row r="124" spans="2:11" ht="12.75" hidden="1">
      <c r="B124" s="21" t="s">
        <v>233</v>
      </c>
      <c r="C124" s="21" t="s">
        <v>268</v>
      </c>
      <c r="D124" s="21">
        <v>3</v>
      </c>
      <c r="E124" s="25">
        <v>1</v>
      </c>
      <c r="F124" s="22" t="s">
        <v>110</v>
      </c>
      <c r="G124" s="23">
        <v>2</v>
      </c>
      <c r="H124" s="23" t="s">
        <v>294</v>
      </c>
      <c r="I124" s="23">
        <v>0</v>
      </c>
      <c r="J124" s="24" t="s">
        <v>262</v>
      </c>
      <c r="K124" s="24"/>
    </row>
    <row r="125" s="5" customFormat="1" ht="12.75" hidden="1">
      <c r="B125" s="5" t="s">
        <v>41</v>
      </c>
    </row>
    <row r="126" ht="12.75" hidden="1"/>
    <row r="127" ht="12.75" hidden="1"/>
    <row r="128" ht="12.75">
      <c r="A128" s="57" t="s">
        <v>65</v>
      </c>
    </row>
    <row r="130" spans="1:8" ht="12.75">
      <c r="A130" s="47" t="s">
        <v>66</v>
      </c>
      <c r="B130" s="48" t="s">
        <v>85</v>
      </c>
      <c r="C130" s="47"/>
      <c r="D130" s="47"/>
      <c r="E130" s="47"/>
      <c r="F130" s="47"/>
      <c r="G130" s="2"/>
      <c r="H130" s="2"/>
    </row>
    <row r="131" spans="1:8" ht="12.75">
      <c r="A131" s="2" t="s">
        <v>67</v>
      </c>
      <c r="B131" s="2" t="s">
        <v>68</v>
      </c>
      <c r="C131" s="2"/>
      <c r="D131" s="2"/>
      <c r="E131" s="2"/>
      <c r="F131" s="2"/>
      <c r="G131" s="2"/>
      <c r="H131" s="2"/>
    </row>
    <row r="132" spans="1:8" ht="12.75">
      <c r="A132" s="2" t="s">
        <v>69</v>
      </c>
      <c r="B132" s="2" t="s">
        <v>70</v>
      </c>
      <c r="C132" s="2"/>
      <c r="D132" s="2"/>
      <c r="E132" s="2"/>
      <c r="F132" s="2"/>
      <c r="G132" s="2"/>
      <c r="H132" s="2"/>
    </row>
    <row r="133" spans="1:8" s="44" customFormat="1" ht="12.75">
      <c r="A133" s="2" t="s">
        <v>71</v>
      </c>
      <c r="B133" s="50" t="s">
        <v>86</v>
      </c>
      <c r="C133" s="50"/>
      <c r="D133" s="50"/>
      <c r="E133" s="50"/>
      <c r="F133" s="50"/>
      <c r="G133" s="50"/>
      <c r="H133" s="50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 t="s">
        <v>76</v>
      </c>
      <c r="B136" s="2" t="s">
        <v>72</v>
      </c>
      <c r="C136" s="2"/>
      <c r="D136" s="2"/>
      <c r="E136" s="2"/>
      <c r="F136" s="2"/>
      <c r="G136" s="2"/>
      <c r="H136" s="2"/>
    </row>
    <row r="137" spans="1:8" ht="12.75">
      <c r="A137" s="2"/>
      <c r="B137" s="2" t="s">
        <v>8</v>
      </c>
      <c r="C137" s="2"/>
      <c r="D137" s="2"/>
      <c r="E137" s="2"/>
      <c r="F137" s="2"/>
      <c r="G137" s="2"/>
      <c r="H137" s="2"/>
    </row>
    <row r="138" spans="1:8" ht="12.75" hidden="1">
      <c r="A138" s="2" t="s">
        <v>78</v>
      </c>
      <c r="B138" s="2" t="s">
        <v>77</v>
      </c>
      <c r="C138" s="2"/>
      <c r="D138" s="2"/>
      <c r="E138" s="2"/>
      <c r="F138" s="2"/>
      <c r="G138" s="2"/>
      <c r="H138" s="2"/>
    </row>
    <row r="139" spans="1:8" ht="12.75" hidden="1">
      <c r="A139" s="2" t="s">
        <v>80</v>
      </c>
      <c r="B139" s="2" t="s">
        <v>79</v>
      </c>
      <c r="C139" s="2"/>
      <c r="D139" s="2"/>
      <c r="E139" s="2"/>
      <c r="F139" s="2"/>
      <c r="G139" s="2"/>
      <c r="H139" s="2"/>
    </row>
    <row r="140" spans="1:8" ht="12.75" hidden="1">
      <c r="A140" s="2"/>
      <c r="D140" s="2"/>
      <c r="E140" s="2"/>
      <c r="F140" s="2"/>
      <c r="G140" s="2"/>
      <c r="H140" s="2"/>
    </row>
    <row r="141" spans="1:8" ht="12.75" hidden="1">
      <c r="A141" s="2" t="s">
        <v>82</v>
      </c>
      <c r="B141" s="2" t="s">
        <v>198</v>
      </c>
      <c r="C141" s="2"/>
      <c r="D141" s="2"/>
      <c r="E141" s="2"/>
      <c r="F141" s="2"/>
      <c r="G141" s="2"/>
      <c r="H141" s="2"/>
    </row>
    <row r="142" spans="1:8" ht="12.75" hidden="1">
      <c r="A142" s="2"/>
      <c r="B142" s="2" t="s">
        <v>199</v>
      </c>
      <c r="C142" s="2"/>
      <c r="D142" s="2"/>
      <c r="E142" s="2"/>
      <c r="F142" s="2"/>
      <c r="G142" s="2"/>
      <c r="H142" s="2"/>
    </row>
    <row r="143" spans="1:8" ht="12.75" hidden="1">
      <c r="A143" s="2"/>
      <c r="B143" s="2" t="s">
        <v>74</v>
      </c>
      <c r="C143" s="2"/>
      <c r="D143" s="2"/>
      <c r="E143" s="2"/>
      <c r="F143" s="2"/>
      <c r="G143" s="2"/>
      <c r="H143" s="2"/>
    </row>
    <row r="144" spans="1:8" ht="12.75" hidden="1">
      <c r="A144" s="2"/>
      <c r="B144" s="2" t="s">
        <v>75</v>
      </c>
      <c r="C144" s="2"/>
      <c r="D144" s="2"/>
      <c r="E144" s="2"/>
      <c r="F144" s="2"/>
      <c r="G144" s="2"/>
      <c r="H144" s="2"/>
    </row>
    <row r="145" spans="1:8" ht="12.75" hidden="1">
      <c r="A145" s="2"/>
      <c r="B145" s="2" t="s">
        <v>339</v>
      </c>
      <c r="C145" s="2"/>
      <c r="D145" s="2"/>
      <c r="E145" s="2"/>
      <c r="F145" s="2"/>
      <c r="G145" s="2"/>
      <c r="H145" s="2"/>
    </row>
    <row r="146" spans="1:10" s="41" customFormat="1" ht="12.75" hidden="1">
      <c r="A146" s="42" t="s">
        <v>89</v>
      </c>
      <c r="B146" s="106" t="s">
        <v>53</v>
      </c>
      <c r="D146" s="42"/>
      <c r="E146" s="42"/>
      <c r="F146" s="42"/>
      <c r="G146" s="42"/>
      <c r="H146" s="42"/>
      <c r="J146" s="42"/>
    </row>
    <row r="147" spans="1:10" s="41" customFormat="1" ht="12.75" hidden="1">
      <c r="A147" s="42"/>
      <c r="B147" s="106" t="s">
        <v>49</v>
      </c>
      <c r="D147" s="42"/>
      <c r="E147" s="42"/>
      <c r="F147" s="42"/>
      <c r="G147" s="42"/>
      <c r="H147" s="42"/>
      <c r="J147" s="42"/>
    </row>
    <row r="148" spans="1:8" s="41" customFormat="1" ht="12.75" hidden="1">
      <c r="A148" s="42"/>
      <c r="B148" s="106" t="s">
        <v>50</v>
      </c>
      <c r="C148" s="42"/>
      <c r="D148" s="42"/>
      <c r="E148" s="42"/>
      <c r="F148" s="42"/>
      <c r="G148" s="42"/>
      <c r="H148" s="42"/>
    </row>
    <row r="149" spans="1:8" ht="12.75" hidden="1">
      <c r="A149" s="2"/>
      <c r="B149" s="2" t="s">
        <v>81</v>
      </c>
      <c r="C149" s="2"/>
      <c r="D149" s="2"/>
      <c r="E149" s="2"/>
      <c r="F149" s="2"/>
      <c r="G149" s="2"/>
      <c r="H149" s="2"/>
    </row>
    <row r="150" spans="1:8" ht="12.75" hidden="1">
      <c r="A150" s="2"/>
      <c r="C150" s="9"/>
      <c r="D150" s="9"/>
      <c r="E150" s="9"/>
      <c r="F150" s="9"/>
      <c r="G150" s="9"/>
      <c r="H150" s="9"/>
    </row>
    <row r="151" spans="1:10" s="41" customFormat="1" ht="12.75" hidden="1">
      <c r="A151" s="42" t="s">
        <v>90</v>
      </c>
      <c r="B151" s="106" t="s">
        <v>53</v>
      </c>
      <c r="D151" s="42"/>
      <c r="E151" s="42"/>
      <c r="F151" s="42"/>
      <c r="G151" s="42"/>
      <c r="H151" s="42"/>
      <c r="J151" s="42"/>
    </row>
    <row r="152" spans="1:10" s="41" customFormat="1" ht="12.75" hidden="1">
      <c r="A152" s="42"/>
      <c r="B152" s="106" t="s">
        <v>49</v>
      </c>
      <c r="D152" s="42"/>
      <c r="E152" s="42"/>
      <c r="F152" s="42"/>
      <c r="G152" s="42"/>
      <c r="H152" s="42"/>
      <c r="J152" s="42"/>
    </row>
    <row r="153" spans="1:10" s="41" customFormat="1" ht="12.75" hidden="1">
      <c r="A153" s="42"/>
      <c r="B153" s="106" t="s">
        <v>51</v>
      </c>
      <c r="D153" s="42"/>
      <c r="E153" s="42"/>
      <c r="F153" s="42"/>
      <c r="G153" s="42"/>
      <c r="H153" s="42"/>
      <c r="J153" s="42"/>
    </row>
    <row r="154" spans="1:8" ht="12.75" hidden="1">
      <c r="A154" s="2"/>
      <c r="B154" s="2" t="s">
        <v>81</v>
      </c>
      <c r="C154" s="9"/>
      <c r="D154" s="9"/>
      <c r="E154" s="9"/>
      <c r="F154" s="9"/>
      <c r="G154" s="9"/>
      <c r="H154" s="9"/>
    </row>
    <row r="155" spans="1:8" ht="12.75" hidden="1">
      <c r="A155" s="2"/>
      <c r="C155" s="9"/>
      <c r="D155" s="9"/>
      <c r="E155" s="9"/>
      <c r="F155" s="9"/>
      <c r="G155" s="9"/>
      <c r="H155" s="9"/>
    </row>
    <row r="156" spans="1:8" ht="12.75" hidden="1">
      <c r="A156" s="2" t="s">
        <v>393</v>
      </c>
      <c r="B156" s="9" t="s">
        <v>248</v>
      </c>
      <c r="C156" s="9"/>
      <c r="D156" s="9"/>
      <c r="E156" s="9"/>
      <c r="F156" s="9"/>
      <c r="G156" s="9"/>
      <c r="H156" s="9"/>
    </row>
    <row r="157" spans="1:8" ht="12.75" hidden="1">
      <c r="A157" s="2"/>
      <c r="C157" s="9"/>
      <c r="D157" s="9"/>
      <c r="E157" s="9"/>
      <c r="F157" s="9"/>
      <c r="G157" s="9"/>
      <c r="H157" s="9"/>
    </row>
    <row r="158" spans="1:10" s="41" customFormat="1" ht="12.75" hidden="1">
      <c r="A158" s="42" t="s">
        <v>83</v>
      </c>
      <c r="B158" s="106" t="s">
        <v>53</v>
      </c>
      <c r="D158" s="42"/>
      <c r="E158" s="42"/>
      <c r="F158" s="42"/>
      <c r="G158" s="42"/>
      <c r="H158" s="42"/>
      <c r="J158" s="42"/>
    </row>
    <row r="159" spans="1:10" s="41" customFormat="1" ht="12.75" hidden="1">
      <c r="A159" s="42"/>
      <c r="B159" s="106" t="s">
        <v>49</v>
      </c>
      <c r="D159" s="42"/>
      <c r="E159" s="42"/>
      <c r="F159" s="42"/>
      <c r="G159" s="42"/>
      <c r="H159" s="42"/>
      <c r="J159" s="42"/>
    </row>
    <row r="160" spans="1:10" s="41" customFormat="1" ht="12.75" hidden="1">
      <c r="A160" s="42"/>
      <c r="B160" s="106" t="s">
        <v>52</v>
      </c>
      <c r="D160" s="42"/>
      <c r="E160" s="42"/>
      <c r="F160" s="42"/>
      <c r="G160" s="42"/>
      <c r="H160" s="42"/>
      <c r="J160" s="42"/>
    </row>
    <row r="161" ht="12.75" hidden="1">
      <c r="B161" s="2" t="s">
        <v>81</v>
      </c>
    </row>
    <row r="162" ht="12.75" hidden="1"/>
    <row r="163" spans="1:3" ht="12.75" hidden="1">
      <c r="A163" s="3" t="s">
        <v>84</v>
      </c>
      <c r="B163" s="9" t="s">
        <v>87</v>
      </c>
      <c r="C163" s="3"/>
    </row>
    <row r="164" spans="1:8" s="5" customFormat="1" ht="12.75" hidden="1">
      <c r="A164" s="2"/>
      <c r="D164" s="2"/>
      <c r="E164" s="2"/>
      <c r="F164" s="2"/>
      <c r="G164" s="2"/>
      <c r="H164" s="2"/>
    </row>
    <row r="165" spans="1:10" s="41" customFormat="1" ht="12.75" hidden="1">
      <c r="A165" s="42" t="s">
        <v>179</v>
      </c>
      <c r="B165" s="106" t="s">
        <v>46</v>
      </c>
      <c r="D165" s="42"/>
      <c r="E165" s="42"/>
      <c r="F165" s="42"/>
      <c r="G165" s="42"/>
      <c r="H165" s="42"/>
      <c r="J165" s="42"/>
    </row>
    <row r="166" spans="1:10" s="41" customFormat="1" ht="12.75" hidden="1">
      <c r="A166" s="42"/>
      <c r="B166" s="106" t="s">
        <v>48</v>
      </c>
      <c r="D166" s="42"/>
      <c r="E166" s="42"/>
      <c r="F166" s="42"/>
      <c r="G166" s="42"/>
      <c r="H166" s="42"/>
      <c r="J166" s="42"/>
    </row>
    <row r="167" spans="1:8" s="41" customFormat="1" ht="12.75" hidden="1">
      <c r="A167" s="42"/>
      <c r="B167" s="106" t="s">
        <v>47</v>
      </c>
      <c r="C167" s="42"/>
      <c r="D167" s="42"/>
      <c r="E167" s="42"/>
      <c r="F167" s="42"/>
      <c r="G167" s="42"/>
      <c r="H167" s="42"/>
    </row>
    <row r="168" spans="1:8" s="41" customFormat="1" ht="12.75">
      <c r="A168" s="42"/>
      <c r="B168" s="2" t="s">
        <v>9</v>
      </c>
      <c r="C168" s="42"/>
      <c r="D168" s="42"/>
      <c r="E168" s="42"/>
      <c r="F168" s="42"/>
      <c r="G168" s="42"/>
      <c r="H168" s="42"/>
    </row>
    <row r="169" spans="1:8" ht="12.75">
      <c r="A169" s="2"/>
      <c r="B169" s="9" t="s">
        <v>10</v>
      </c>
      <c r="C169" s="2"/>
      <c r="D169" s="2"/>
      <c r="E169" s="2"/>
      <c r="F169" s="2"/>
      <c r="G169" s="2"/>
      <c r="H169" s="2"/>
    </row>
    <row r="170" spans="1:8" ht="12.75">
      <c r="A170" s="2"/>
      <c r="B170" s="9"/>
      <c r="C170" s="2"/>
      <c r="D170" s="2"/>
      <c r="E170" s="2"/>
      <c r="F170" s="2"/>
      <c r="G170" s="2"/>
      <c r="H170" s="2"/>
    </row>
    <row r="171" spans="1:8" s="5" customFormat="1" ht="12.75">
      <c r="A171" s="2"/>
      <c r="B171" s="2" t="s">
        <v>11</v>
      </c>
      <c r="D171" s="2"/>
      <c r="E171" s="2"/>
      <c r="F171" s="2"/>
      <c r="G171" s="2"/>
      <c r="H171" s="2"/>
    </row>
    <row r="172" s="2" customFormat="1" ht="12.75"/>
    <row r="173" spans="1:2" s="2" customFormat="1" ht="12.75" hidden="1">
      <c r="A173" s="2" t="s">
        <v>180</v>
      </c>
      <c r="B173" s="2" t="s">
        <v>167</v>
      </c>
    </row>
    <row r="174" spans="1:8" s="5" customFormat="1" ht="12.75" hidden="1">
      <c r="A174" s="2" t="s">
        <v>181</v>
      </c>
      <c r="B174" s="2" t="s">
        <v>306</v>
      </c>
      <c r="D174" s="2"/>
      <c r="E174" s="2"/>
      <c r="F174" s="2"/>
      <c r="G174" s="2"/>
      <c r="H174" s="2"/>
    </row>
    <row r="175" spans="1:8" s="5" customFormat="1" ht="12.75" hidden="1">
      <c r="A175" s="2" t="s">
        <v>182</v>
      </c>
      <c r="B175" s="2" t="s">
        <v>396</v>
      </c>
      <c r="D175" s="2"/>
      <c r="E175" s="2"/>
      <c r="F175" s="2"/>
      <c r="G175" s="2"/>
      <c r="H175" s="2"/>
    </row>
    <row r="176" spans="1:2" s="2" customFormat="1" ht="12.75" hidden="1">
      <c r="A176" s="2" t="s">
        <v>183</v>
      </c>
      <c r="B176" s="2" t="s">
        <v>165</v>
      </c>
    </row>
    <row r="177" spans="1:2" s="2" customFormat="1" ht="12.75" hidden="1">
      <c r="A177" s="2" t="s">
        <v>351</v>
      </c>
      <c r="B177" s="2" t="s">
        <v>327</v>
      </c>
    </row>
    <row r="178" spans="1:2" s="2" customFormat="1" ht="12.75" hidden="1">
      <c r="A178" s="2" t="s">
        <v>352</v>
      </c>
      <c r="B178" s="2" t="s">
        <v>328</v>
      </c>
    </row>
    <row r="179" spans="1:2" s="2" customFormat="1" ht="12.75" hidden="1">
      <c r="A179" s="2" t="s">
        <v>195</v>
      </c>
      <c r="B179" s="2" t="s">
        <v>338</v>
      </c>
    </row>
    <row r="180" spans="1:2" s="2" customFormat="1" ht="12.75" hidden="1">
      <c r="A180" s="2" t="s">
        <v>256</v>
      </c>
      <c r="B180" s="2" t="s">
        <v>389</v>
      </c>
    </row>
    <row r="181" s="2" customFormat="1" ht="12.75" hidden="1">
      <c r="B181" s="52" t="s">
        <v>299</v>
      </c>
    </row>
    <row r="182" spans="1:2" s="2" customFormat="1" ht="12.75" hidden="1">
      <c r="A182" s="2" t="s">
        <v>257</v>
      </c>
      <c r="B182" s="2" t="s">
        <v>390</v>
      </c>
    </row>
    <row r="183" s="2" customFormat="1" ht="12.75" hidden="1">
      <c r="B183" s="52" t="s">
        <v>330</v>
      </c>
    </row>
    <row r="184" spans="1:2" s="2" customFormat="1" ht="12.75" hidden="1">
      <c r="A184" s="2" t="s">
        <v>258</v>
      </c>
      <c r="B184" s="2" t="s">
        <v>300</v>
      </c>
    </row>
    <row r="185" s="2" customFormat="1" ht="12.75" hidden="1">
      <c r="B185" s="52" t="s">
        <v>364</v>
      </c>
    </row>
    <row r="186" s="2" customFormat="1" ht="12.75" hidden="1">
      <c r="B186" s="52" t="s">
        <v>253</v>
      </c>
    </row>
    <row r="187" s="2" customFormat="1" ht="12.75" hidden="1">
      <c r="B187" s="52" t="s">
        <v>307</v>
      </c>
    </row>
    <row r="188" spans="1:2" s="2" customFormat="1" ht="12.75" hidden="1">
      <c r="A188" s="2" t="s">
        <v>259</v>
      </c>
      <c r="B188" s="2" t="s">
        <v>365</v>
      </c>
    </row>
    <row r="189" s="2" customFormat="1" ht="12.75" hidden="1">
      <c r="B189" s="52" t="s">
        <v>253</v>
      </c>
    </row>
    <row r="190" s="2" customFormat="1" ht="12.75" hidden="1">
      <c r="B190" s="52" t="s">
        <v>307</v>
      </c>
    </row>
    <row r="191" spans="1:2" s="2" customFormat="1" ht="12.75" hidden="1">
      <c r="A191" s="2" t="s">
        <v>260</v>
      </c>
      <c r="B191" s="2" t="s">
        <v>366</v>
      </c>
    </row>
    <row r="192" s="2" customFormat="1" ht="12.75" hidden="1">
      <c r="B192" s="52" t="s">
        <v>253</v>
      </c>
    </row>
    <row r="193" s="2" customFormat="1" ht="12.75" hidden="1">
      <c r="B193" s="52" t="s">
        <v>307</v>
      </c>
    </row>
    <row r="194" spans="1:2" s="2" customFormat="1" ht="12.75" hidden="1">
      <c r="A194" s="2" t="s">
        <v>261</v>
      </c>
      <c r="B194" s="2" t="s">
        <v>367</v>
      </c>
    </row>
    <row r="195" s="2" customFormat="1" ht="12.75" hidden="1">
      <c r="B195" s="52" t="s">
        <v>254</v>
      </c>
    </row>
    <row r="196" s="2" customFormat="1" ht="12.75" hidden="1">
      <c r="B196" s="52" t="s">
        <v>307</v>
      </c>
    </row>
    <row r="197" spans="1:2" s="2" customFormat="1" ht="12.75" hidden="1">
      <c r="A197" s="2" t="s">
        <v>128</v>
      </c>
      <c r="B197" s="2" t="s">
        <v>331</v>
      </c>
    </row>
    <row r="198" spans="1:8" ht="12.75" hidden="1">
      <c r="A198" s="2"/>
      <c r="B198" s="9"/>
      <c r="D198" s="2"/>
      <c r="E198" s="2"/>
      <c r="F198" s="2"/>
      <c r="G198" s="2"/>
      <c r="H198" s="2"/>
    </row>
    <row r="199" spans="1:10" ht="12.75" hidden="1">
      <c r="A199" s="2" t="s">
        <v>129</v>
      </c>
      <c r="B199" s="9" t="s">
        <v>340</v>
      </c>
      <c r="D199" s="2"/>
      <c r="E199" s="2"/>
      <c r="F199" s="2"/>
      <c r="G199" s="2"/>
      <c r="H199" s="2"/>
      <c r="J199" s="42"/>
    </row>
    <row r="200" spans="1:10" ht="12.75" hidden="1">
      <c r="A200" s="2"/>
      <c r="B200" s="58" t="s">
        <v>144</v>
      </c>
      <c r="D200" s="2"/>
      <c r="E200" s="2"/>
      <c r="F200" s="2"/>
      <c r="G200" s="2"/>
      <c r="H200" s="2"/>
      <c r="J200" s="42"/>
    </row>
    <row r="201" spans="1:10" ht="12.75" hidden="1">
      <c r="A201" s="2"/>
      <c r="B201" s="58" t="s">
        <v>308</v>
      </c>
      <c r="D201" s="2"/>
      <c r="E201" s="2"/>
      <c r="F201" s="2"/>
      <c r="G201" s="2"/>
      <c r="H201" s="2"/>
      <c r="J201" s="42"/>
    </row>
    <row r="202" spans="2:8" s="2" customFormat="1" ht="12.75" hidden="1">
      <c r="B202" s="2" t="s">
        <v>166</v>
      </c>
      <c r="C202" s="26"/>
      <c r="D202" s="26"/>
      <c r="E202" s="26"/>
      <c r="F202" s="26"/>
      <c r="G202" s="26"/>
      <c r="H202" s="26"/>
    </row>
    <row r="203" spans="2:8" s="2" customFormat="1" ht="12.75" hidden="1">
      <c r="B203" s="26" t="s">
        <v>142</v>
      </c>
      <c r="C203" s="26"/>
      <c r="D203" s="26"/>
      <c r="E203" s="26"/>
      <c r="F203" s="26"/>
      <c r="G203" s="26"/>
      <c r="H203" s="26"/>
    </row>
    <row r="204" spans="2:8" s="2" customFormat="1" ht="12.75" hidden="1">
      <c r="B204" s="26"/>
      <c r="C204" s="26"/>
      <c r="D204" s="26"/>
      <c r="E204" s="26"/>
      <c r="F204" s="26"/>
      <c r="H204" s="26"/>
    </row>
    <row r="205" spans="1:10" ht="12.75" hidden="1">
      <c r="A205" s="2" t="s">
        <v>130</v>
      </c>
      <c r="B205" s="9" t="s">
        <v>340</v>
      </c>
      <c r="D205" s="2"/>
      <c r="E205" s="2"/>
      <c r="F205" s="2"/>
      <c r="G205" s="2"/>
      <c r="H205" s="2"/>
      <c r="J205" s="42"/>
    </row>
    <row r="206" spans="1:10" ht="12.75" hidden="1">
      <c r="A206" s="2"/>
      <c r="B206" s="58" t="s">
        <v>141</v>
      </c>
      <c r="D206" s="2"/>
      <c r="E206" s="2"/>
      <c r="F206" s="2"/>
      <c r="G206" s="2"/>
      <c r="H206" s="2"/>
      <c r="J206" s="42"/>
    </row>
    <row r="207" spans="2:8" s="2" customFormat="1" ht="12.75" hidden="1">
      <c r="B207" s="2" t="s">
        <v>162</v>
      </c>
      <c r="C207" s="26"/>
      <c r="D207" s="26"/>
      <c r="E207" s="26"/>
      <c r="F207" s="26"/>
      <c r="G207" s="26"/>
      <c r="H207" s="26"/>
    </row>
    <row r="208" spans="3:8" s="2" customFormat="1" ht="12.75" hidden="1">
      <c r="C208" s="26"/>
      <c r="D208" s="26"/>
      <c r="E208" s="26"/>
      <c r="F208" s="26"/>
      <c r="G208" s="26"/>
      <c r="H208" s="26"/>
    </row>
    <row r="209" spans="1:8" s="2" customFormat="1" ht="12.75" hidden="1">
      <c r="A209" s="2" t="s">
        <v>131</v>
      </c>
      <c r="B209" s="2" t="s">
        <v>163</v>
      </c>
      <c r="C209" s="26"/>
      <c r="D209" s="26"/>
      <c r="E209" s="26"/>
      <c r="F209" s="26"/>
      <c r="G209" s="26"/>
      <c r="H209" s="26"/>
    </row>
    <row r="210" spans="1:2" s="2" customFormat="1" ht="12.75" hidden="1">
      <c r="A210" s="2" t="s">
        <v>134</v>
      </c>
      <c r="B210" s="2" t="s">
        <v>323</v>
      </c>
    </row>
    <row r="211" spans="1:3" s="5" customFormat="1" ht="12.75" hidden="1">
      <c r="A211" s="2" t="s">
        <v>135</v>
      </c>
      <c r="B211" s="2" t="s">
        <v>324</v>
      </c>
      <c r="C211" s="2"/>
    </row>
    <row r="212" spans="1:2" s="2" customFormat="1" ht="12.75" hidden="1">
      <c r="A212" s="2" t="s">
        <v>136</v>
      </c>
      <c r="B212" s="2" t="s">
        <v>325</v>
      </c>
    </row>
    <row r="213" spans="1:3" s="5" customFormat="1" ht="12.75" hidden="1">
      <c r="A213" s="2" t="s">
        <v>137</v>
      </c>
      <c r="B213" s="2" t="s">
        <v>326</v>
      </c>
      <c r="C213" s="2"/>
    </row>
    <row r="214" spans="1:3" s="5" customFormat="1" ht="12.75" hidden="1">
      <c r="A214" s="2"/>
      <c r="B214" s="2"/>
      <c r="C214" s="2"/>
    </row>
    <row r="215" spans="1:3" s="5" customFormat="1" ht="12.75" hidden="1">
      <c r="A215" s="2" t="s">
        <v>164</v>
      </c>
      <c r="B215" s="2" t="s">
        <v>194</v>
      </c>
      <c r="C215" s="2"/>
    </row>
    <row r="216" spans="1:3" s="5" customFormat="1" ht="12.75" hidden="1">
      <c r="A216" s="2"/>
      <c r="B216" s="2"/>
      <c r="C216" s="2"/>
    </row>
    <row r="217" spans="1:3" s="5" customFormat="1" ht="12.75" hidden="1">
      <c r="A217" s="2" t="s">
        <v>394</v>
      </c>
      <c r="B217" s="2" t="s">
        <v>395</v>
      </c>
      <c r="C217" s="2"/>
    </row>
    <row r="218" spans="1:3" s="5" customFormat="1" ht="12.75" hidden="1">
      <c r="A218" s="2"/>
      <c r="B218" s="2"/>
      <c r="C218" s="2"/>
    </row>
    <row r="219" s="5" customFormat="1" ht="12.75" hidden="1">
      <c r="A219" s="43" t="s">
        <v>196</v>
      </c>
    </row>
    <row r="220" s="5" customFormat="1" ht="12.75" hidden="1">
      <c r="A220" s="5" t="s">
        <v>332</v>
      </c>
    </row>
    <row r="221" s="5" customFormat="1" ht="12.75" hidden="1">
      <c r="A221" s="5" t="s">
        <v>138</v>
      </c>
    </row>
    <row r="222" s="5" customFormat="1" ht="12.75" hidden="1">
      <c r="A222" s="5" t="s">
        <v>333</v>
      </c>
    </row>
    <row r="223" s="5" customFormat="1" ht="12.75" hidden="1">
      <c r="A223" s="5" t="s">
        <v>334</v>
      </c>
    </row>
    <row r="224" s="5" customFormat="1" ht="12.75" hidden="1">
      <c r="A224" s="5" t="s">
        <v>335</v>
      </c>
    </row>
    <row r="225" s="5" customFormat="1" ht="12.75" hidden="1">
      <c r="A225" s="5" t="s">
        <v>336</v>
      </c>
    </row>
    <row r="226" s="5" customFormat="1" ht="12.75" hidden="1">
      <c r="A226" s="5" t="s">
        <v>373</v>
      </c>
    </row>
    <row r="227" s="5" customFormat="1" ht="12.75" hidden="1">
      <c r="A227" s="5" t="s">
        <v>337</v>
      </c>
    </row>
    <row r="228" s="5" customFormat="1" ht="12.75" hidden="1">
      <c r="A228" s="5" t="s">
        <v>391</v>
      </c>
    </row>
    <row r="229" s="5" customFormat="1" ht="12.75" hidden="1">
      <c r="A229" s="5" t="s">
        <v>392</v>
      </c>
    </row>
    <row r="230" s="5" customFormat="1" ht="12.75"/>
  </sheetData>
  <dataValidations count="2">
    <dataValidation type="list" allowBlank="1" showInputMessage="1" showErrorMessage="1" sqref="B28:B30">
      <formula1>$B$60:$B$124</formula1>
    </dataValidation>
    <dataValidation type="list" allowBlank="1" showInputMessage="1" showErrorMessage="1" sqref="C28:C30">
      <formula1>$B$34:$B$45</formula1>
    </dataValidation>
  </dataValidations>
  <printOptions/>
  <pageMargins left="0.5" right="0.43" top="0.22" bottom="0.52" header="0.16" footer="0.2"/>
  <pageSetup fitToHeight="10" fitToWidth="1" horizontalDpi="600" verticalDpi="600" orientation="landscape" paperSize="9" r:id="rId1"/>
  <headerFooter alignWithMargins="0">
    <oddHeader>&amp;C4.11.1. Форматы отчетности</oddHeader>
    <oddFooter>&amp;L____________(  Имедашвили Л.Р.)&amp;R_____________(Храмов И.В.)
стр &amp;P+9 из 27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KSM</dc:creator>
  <cp:keywords/>
  <dc:description/>
  <cp:lastModifiedBy>Кручинецкий</cp:lastModifiedBy>
  <cp:lastPrinted>2007-01-17T13:19:35Z</cp:lastPrinted>
  <dcterms:created xsi:type="dcterms:W3CDTF">2006-04-13T06:41:33Z</dcterms:created>
  <dcterms:modified xsi:type="dcterms:W3CDTF">2007-07-25T11:55:13Z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